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825" yWindow="135" windowWidth="18735" windowHeight="11700"/>
  </bookViews>
  <sheets>
    <sheet name="Dati" sheetId="1" r:id="rId1"/>
    <sheet name="Risp.Altro" sheetId="4" r:id="rId2"/>
    <sheet name="Grafici" sheetId="5" r:id="rId3"/>
  </sheets>
  <calcPr calcId="125725"/>
</workbook>
</file>

<file path=xl/calcChain.xml><?xml version="1.0" encoding="utf-8"?>
<calcChain xmlns="http://schemas.openxmlformats.org/spreadsheetml/2006/main">
  <c r="O13" i="4"/>
  <c r="R13"/>
  <c r="R18" i="1"/>
  <c r="R19"/>
  <c r="R20"/>
  <c r="R21"/>
  <c r="S18"/>
  <c r="O42"/>
  <c r="P36"/>
  <c r="S23"/>
  <c r="P68"/>
  <c r="P69"/>
  <c r="P70"/>
  <c r="P71"/>
  <c r="P72"/>
  <c r="P73"/>
  <c r="P74"/>
  <c r="P75"/>
  <c r="P76"/>
  <c r="P77"/>
  <c r="P78"/>
  <c r="P67"/>
  <c r="N68"/>
  <c r="N69"/>
  <c r="N70"/>
  <c r="N71"/>
  <c r="N72"/>
  <c r="N73"/>
  <c r="N74"/>
  <c r="N75"/>
  <c r="N76"/>
  <c r="N77"/>
  <c r="N78"/>
  <c r="N67"/>
  <c r="K68"/>
  <c r="K69"/>
  <c r="K70"/>
  <c r="K71"/>
  <c r="K72"/>
  <c r="K73"/>
  <c r="K74"/>
  <c r="K75"/>
  <c r="K76"/>
  <c r="K77"/>
  <c r="K78"/>
  <c r="K67"/>
  <c r="H68"/>
  <c r="H69"/>
  <c r="H70"/>
  <c r="H71"/>
  <c r="H72"/>
  <c r="H73"/>
  <c r="H74"/>
  <c r="H75"/>
  <c r="H76"/>
  <c r="H77"/>
  <c r="H78"/>
  <c r="H67"/>
  <c r="E67"/>
  <c r="E68"/>
  <c r="E69"/>
  <c r="E70"/>
  <c r="E71"/>
  <c r="E72"/>
  <c r="E73"/>
  <c r="E74"/>
  <c r="E75"/>
  <c r="E76"/>
  <c r="E77"/>
  <c r="E78"/>
  <c r="N145"/>
  <c r="L148"/>
  <c r="M148" s="1"/>
  <c r="L149"/>
  <c r="M149" s="1"/>
  <c r="L150"/>
  <c r="M150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N128"/>
  <c r="O128" s="1"/>
  <c r="N129"/>
  <c r="O129" s="1"/>
  <c r="N130"/>
  <c r="O130" s="1"/>
  <c r="N131"/>
  <c r="O131" s="1"/>
  <c r="L121"/>
  <c r="M121" s="1"/>
  <c r="L122"/>
  <c r="M122" s="1"/>
  <c r="L123"/>
  <c r="M123" s="1"/>
  <c r="L124"/>
  <c r="M124" s="1"/>
  <c r="L125"/>
  <c r="M125" s="1"/>
  <c r="N114"/>
  <c r="O114" s="1"/>
  <c r="N115"/>
  <c r="O115" s="1"/>
  <c r="N116"/>
  <c r="O116" s="1"/>
  <c r="N117"/>
  <c r="O117" s="1"/>
  <c r="N118"/>
  <c r="O118" s="1"/>
  <c r="Q105"/>
  <c r="R105" s="1"/>
  <c r="Q106"/>
  <c r="R106" s="1"/>
  <c r="Q107"/>
  <c r="R107" s="1"/>
  <c r="Q108"/>
  <c r="R108" s="1"/>
  <c r="Q109"/>
  <c r="R109" s="1"/>
  <c r="Q110"/>
  <c r="R110" s="1"/>
  <c r="Q111"/>
  <c r="R111" s="1"/>
  <c r="L99"/>
  <c r="M99" s="1"/>
  <c r="L100"/>
  <c r="M100" s="1"/>
  <c r="L101"/>
  <c r="M101" s="1"/>
  <c r="L102"/>
  <c r="M102" s="1"/>
  <c r="N93"/>
  <c r="O93" s="1"/>
  <c r="N94"/>
  <c r="O94" s="1"/>
  <c r="N95"/>
  <c r="O95" s="1"/>
  <c r="N96"/>
  <c r="O96" s="1"/>
  <c r="K87"/>
  <c r="L87" s="1"/>
  <c r="K88"/>
  <c r="L88" s="1"/>
  <c r="K89"/>
  <c r="L89" s="1"/>
  <c r="K90"/>
  <c r="L90" s="1"/>
  <c r="L82"/>
  <c r="M82" s="1"/>
  <c r="L83"/>
  <c r="M83" s="1"/>
  <c r="L84"/>
  <c r="M84" s="1"/>
  <c r="P59"/>
  <c r="Q59" s="1"/>
  <c r="P60"/>
  <c r="Q60" s="1"/>
  <c r="P61"/>
  <c r="Q61" s="1"/>
  <c r="P62"/>
  <c r="Q62" s="1"/>
  <c r="P63"/>
  <c r="K53"/>
  <c r="K54"/>
  <c r="L54" s="1"/>
  <c r="K55"/>
  <c r="L55" s="1"/>
  <c r="K56"/>
  <c r="L56" s="1"/>
  <c r="N46"/>
  <c r="O46" s="1"/>
  <c r="N47"/>
  <c r="O47" s="1"/>
  <c r="N48"/>
  <c r="O48" s="1"/>
  <c r="N49"/>
  <c r="O49" s="1"/>
  <c r="N50"/>
  <c r="O50" s="1"/>
  <c r="N39"/>
  <c r="O39" s="1"/>
  <c r="N40"/>
  <c r="O40" s="1"/>
  <c r="N41"/>
  <c r="O41" s="1"/>
  <c r="N43"/>
  <c r="O32"/>
  <c r="P32" s="1"/>
  <c r="O33"/>
  <c r="P33" s="1"/>
  <c r="O34"/>
  <c r="P35"/>
  <c r="M26"/>
  <c r="M27"/>
  <c r="N27" s="1"/>
  <c r="M28"/>
  <c r="N28" s="1"/>
  <c r="M29"/>
  <c r="N29" s="1"/>
  <c r="S19"/>
  <c r="S20"/>
  <c r="S21"/>
  <c r="R22"/>
  <c r="S22" s="1"/>
  <c r="L12"/>
  <c r="M12" s="1"/>
  <c r="L13"/>
  <c r="M13" s="1"/>
  <c r="L14"/>
  <c r="M14" s="1"/>
  <c r="L15"/>
  <c r="M15" s="1"/>
</calcChain>
</file>

<file path=xl/sharedStrings.xml><?xml version="1.0" encoding="utf-8"?>
<sst xmlns="http://schemas.openxmlformats.org/spreadsheetml/2006/main" count="377" uniqueCount="213">
  <si>
    <r>
      <t>1.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Vostro figlio fa colazione?</t>
    </r>
  </si>
  <si>
    <t>TOT</t>
  </si>
  <si>
    <t xml:space="preserve">  No</t>
  </si>
  <si>
    <r>
      <t xml:space="preserve"> </t>
    </r>
    <r>
      <rPr>
        <sz val="11"/>
        <color theme="1"/>
        <rFont val="Calibri"/>
        <family val="2"/>
        <scheme val="minor"/>
      </rPr>
      <t>Non tutti i giorni</t>
    </r>
  </si>
  <si>
    <r>
      <t xml:space="preserve"> </t>
    </r>
    <r>
      <rPr>
        <sz val="11"/>
        <color theme="1"/>
        <rFont val="Calibri"/>
        <family val="2"/>
        <scheme val="minor"/>
      </rPr>
      <t xml:space="preserve">  Si</t>
    </r>
  </si>
  <si>
    <t>1.a    Se si, cosa consuma di solito?</t>
  </si>
  <si>
    <t>Altro</t>
  </si>
  <si>
    <r>
      <t>2.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Consuma  spuntini tra la colazione e il pranzo?</t>
    </r>
  </si>
  <si>
    <t>No</t>
  </si>
  <si>
    <t xml:space="preserve"> A volte</t>
  </si>
  <si>
    <t>Si</t>
  </si>
  <si>
    <t>2.a  Se si , cosa?</t>
  </si>
  <si>
    <t>pizzette salate, panino imbottito</t>
  </si>
  <si>
    <t>Brioche, dolci confezionati, dolci o merende a base di cioccolato al latte</t>
  </si>
  <si>
    <t>yogurt, frutta, cracker</t>
  </si>
  <si>
    <t>2.b  che bevande consuma in questi spuntini?</t>
  </si>
  <si>
    <t>coca cola, fanta, bevande dolci gassate in generale</t>
  </si>
  <si>
    <t>acqua</t>
  </si>
  <si>
    <t>succhi di frutta confezionati</t>
  </si>
  <si>
    <t>2.c  Con che frequenza il bambino cambia il tipo di merenda?</t>
  </si>
  <si>
    <t>Preferisce mangiare sempre la stessa cosa</t>
  </si>
  <si>
    <t>1-2 volte la settimana</t>
  </si>
  <si>
    <t>mensilmente</t>
  </si>
  <si>
    <t>cambia continuamente</t>
  </si>
  <si>
    <r>
      <t>3.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Per pranzo consuma:</t>
    </r>
  </si>
  <si>
    <t>primo o secondo</t>
  </si>
  <si>
    <t>sia primo che secondo</t>
  </si>
  <si>
    <t>primo, secondo e frutta</t>
  </si>
  <si>
    <r>
      <t>4.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 xml:space="preserve">Durante il pranzo e la cena  il bambino consuma bevande dolci gassate? </t>
    </r>
  </si>
  <si>
    <t>Si, ad ognuno dei due pasti</t>
  </si>
  <si>
    <t>Si, almeno ad 1 pasto al giorno</t>
  </si>
  <si>
    <t xml:space="preserve"> Qualche volta la settimana</t>
  </si>
  <si>
    <t>No, mai</t>
  </si>
  <si>
    <t xml:space="preserve">     5. Quante volte vostro figlio consuma questi alimenti?</t>
  </si>
  <si>
    <t>Giornalmente</t>
  </si>
  <si>
    <t>3-4 volte la settimana</t>
  </si>
  <si>
    <t>raramente</t>
  </si>
  <si>
    <t>frutta e ortaggi in scatola</t>
  </si>
  <si>
    <t>latte e yogurt</t>
  </si>
  <si>
    <t>carni bianche</t>
  </si>
  <si>
    <t>pesce fresco o surgelato</t>
  </si>
  <si>
    <t>salumi insaccati</t>
  </si>
  <si>
    <t>prodotti di pasticceria</t>
  </si>
  <si>
    <t>burro</t>
  </si>
  <si>
    <t>margarina, olio di semi</t>
  </si>
  <si>
    <t>carne rossa</t>
  </si>
  <si>
    <t>legumi</t>
  </si>
  <si>
    <t>patatine fritte, prodotti panati</t>
  </si>
  <si>
    <t>frutta e ortaggi freschi</t>
  </si>
  <si>
    <r>
      <t>6.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Il bambino pratica sport?</t>
    </r>
  </si>
  <si>
    <t>No, pratica solo l’attività motoria a scuola</t>
  </si>
  <si>
    <t>Si, oltre l’attività motoria a scuola</t>
  </si>
  <si>
    <t>6.a  Se si, con quale frequenza?</t>
  </si>
  <si>
    <t>1 volta alla settimana</t>
  </si>
  <si>
    <t>2 volte alla settimana</t>
  </si>
  <si>
    <t>più di 3 volte la settimana</t>
  </si>
  <si>
    <t xml:space="preserve"> </t>
  </si>
  <si>
    <r>
      <t>7.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Quanto tempo passa vostro figlio davanti la televisione?</t>
    </r>
  </si>
  <si>
    <t xml:space="preserve">  1-2 ore al giorno massimo</t>
  </si>
  <si>
    <t>2-3 ore al giorno</t>
  </si>
  <si>
    <t>più di 3 ore al giorno</t>
  </si>
  <si>
    <r>
      <t>8.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Accendete la TV durante i pasti?</t>
    </r>
  </si>
  <si>
    <t>Si, ma il bambino non la guarda</t>
  </si>
  <si>
    <r>
      <t>9.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C’è un alimento fra quelli elencati che  vostro figlio categoricamente non mangia?</t>
    </r>
  </si>
  <si>
    <t>Verdure</t>
  </si>
  <si>
    <t>Pesce</t>
  </si>
  <si>
    <t>Carne</t>
  </si>
  <si>
    <t xml:space="preserve">  Latte</t>
  </si>
  <si>
    <t>Frutta</t>
  </si>
  <si>
    <t xml:space="preserve"> No</t>
  </si>
  <si>
    <r>
      <t>10.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Quante porzioni di frutta consuma al giorno tuo figlio?</t>
    </r>
  </si>
  <si>
    <t>1 al giorno</t>
  </si>
  <si>
    <t>2 al giorno</t>
  </si>
  <si>
    <t>da 3 a 5 al giorno</t>
  </si>
  <si>
    <t>In genere non ne consuma</t>
  </si>
  <si>
    <r>
      <t>11.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Cosa utilizza per le fritture?</t>
    </r>
  </si>
  <si>
    <t>Olio Extra Vergine d’Oliva</t>
  </si>
  <si>
    <t>Burro</t>
  </si>
  <si>
    <t>Olio di Semi</t>
  </si>
  <si>
    <t>Margarina</t>
  </si>
  <si>
    <t>11.a Se utilizza olio di semi, quale fra questi?</t>
  </si>
  <si>
    <t>Olio di Palma</t>
  </si>
  <si>
    <t>Olio di Arachidi</t>
  </si>
  <si>
    <t>Olio di soia, di girasole, altri diversi da quelli sopra elencati</t>
  </si>
  <si>
    <r>
      <t>14.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Indicare il sesso di vostro figlio:</t>
    </r>
  </si>
  <si>
    <t>Femmina</t>
  </si>
  <si>
    <t>Maschio</t>
  </si>
  <si>
    <r>
      <t>15.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Quanti anni ha vostro figlio?</t>
    </r>
  </si>
  <si>
    <t>6 anni</t>
  </si>
  <si>
    <t>7 anni</t>
  </si>
  <si>
    <t>1°</t>
  </si>
  <si>
    <t>2°</t>
  </si>
  <si>
    <t>3°</t>
  </si>
  <si>
    <t>4°</t>
  </si>
  <si>
    <t>5°</t>
  </si>
  <si>
    <t xml:space="preserve">8 anni </t>
  </si>
  <si>
    <t>9 anni</t>
  </si>
  <si>
    <t>10 anni</t>
  </si>
  <si>
    <t>11 anni</t>
  </si>
  <si>
    <t>totale cui è riferita la %</t>
  </si>
  <si>
    <t>4 &lt; 3rd</t>
  </si>
  <si>
    <t>10th&lt; 1 &lt; 25th</t>
  </si>
  <si>
    <t>25th&lt; 9 &lt; 50th</t>
  </si>
  <si>
    <t>50th&lt; 4 &lt; 75th</t>
  </si>
  <si>
    <t>75th&lt; 3 &lt; 85th</t>
  </si>
  <si>
    <t>90th&lt;2 &lt;  95th</t>
  </si>
  <si>
    <t>95th&lt; 2 &lt; 97th</t>
  </si>
  <si>
    <t>7 &gt; 97th</t>
  </si>
  <si>
    <t>5 anni</t>
  </si>
  <si>
    <t>Nessuna risposta</t>
  </si>
  <si>
    <t>5&lt; 3rd</t>
  </si>
  <si>
    <t>5th&lt; 1 &lt; 10th</t>
  </si>
  <si>
    <t>10th&lt; 5&lt; 25th</t>
  </si>
  <si>
    <t>50th&lt; 2 &lt; 75th</t>
  </si>
  <si>
    <t>75th&lt; 5 &lt; 85th</t>
  </si>
  <si>
    <t>90th&lt; 4 &lt; 95th</t>
  </si>
  <si>
    <t>95th&lt; 5&lt; 97th</t>
  </si>
  <si>
    <t>5&gt; 97th</t>
  </si>
  <si>
    <t>4&lt; 3rd</t>
  </si>
  <si>
    <t>3rd&lt; 1 &lt; 5th</t>
  </si>
  <si>
    <t>5th&lt; 2 &lt; 10th</t>
  </si>
  <si>
    <t>10th&lt;  1 &lt; 25th</t>
  </si>
  <si>
    <t>25th&lt; 7&lt; 50th</t>
  </si>
  <si>
    <t>50th&lt; 9&lt; 75th</t>
  </si>
  <si>
    <t>75th&lt; 4&lt; 85th</t>
  </si>
  <si>
    <t>90th&lt; 7&lt; 95th</t>
  </si>
  <si>
    <t>4&gt; 97th</t>
  </si>
  <si>
    <t>3&lt; 3rd</t>
  </si>
  <si>
    <t>10th&lt; 2 &lt; 25th</t>
  </si>
  <si>
    <t>25th&lt; 10 &lt; 50th</t>
  </si>
  <si>
    <t>50th&lt; 11&lt; 75th</t>
  </si>
  <si>
    <t>75th &lt; 6 &lt; 8th</t>
  </si>
  <si>
    <t>85th&lt; 6 &lt; 90th</t>
  </si>
  <si>
    <t>7&gt; 97th</t>
  </si>
  <si>
    <t xml:space="preserve">1&lt; 3rd </t>
  </si>
  <si>
    <t>25th&lt; 11&lt; 50th</t>
  </si>
  <si>
    <t>50th&lt; 14 &lt; 75th</t>
  </si>
  <si>
    <t>85th&lt; 4&lt; 90th</t>
  </si>
  <si>
    <t>90th&lt; 2 &lt; 95th</t>
  </si>
  <si>
    <t>95th&lt; 1&lt; 97th</t>
  </si>
  <si>
    <t>2&gt; 97th</t>
  </si>
  <si>
    <t>17&lt; 3rd</t>
  </si>
  <si>
    <t>10th&lt; 11 &lt; 25th</t>
  </si>
  <si>
    <t>25th&lt; 46 &lt; 50th</t>
  </si>
  <si>
    <t>50th&lt; 40 &lt; 75th</t>
  </si>
  <si>
    <t>75th&lt;  22 &lt; 85th</t>
  </si>
  <si>
    <t>85th&lt; 10 &lt; 90th</t>
  </si>
  <si>
    <t>90th&lt; 22 &lt; 95th</t>
  </si>
  <si>
    <t>95th&lt; 10 &lt; 97th</t>
  </si>
  <si>
    <t>25&gt; 97th</t>
  </si>
  <si>
    <t>% sul totale risposte (226)</t>
  </si>
  <si>
    <t>% sul totale risposte ( 226)</t>
  </si>
  <si>
    <t>% sul totale risposte (98)</t>
  </si>
  <si>
    <t>% Sul totale risposte (226)</t>
  </si>
  <si>
    <t>8%&lt; 3rd</t>
  </si>
  <si>
    <t>3rd&lt;0%&lt; 5th</t>
  </si>
  <si>
    <t>5th&lt;1%&lt; 10th</t>
  </si>
  <si>
    <t>10th&lt; 5%&lt; 25th</t>
  </si>
  <si>
    <t>25th&lt; 21% &lt; 50th</t>
  </si>
  <si>
    <t>50th&lt; 18% &lt; 75th</t>
  </si>
  <si>
    <t>75th&lt; 10%&lt; 85th</t>
  </si>
  <si>
    <t>85th&lt; 4%&lt; 90th</t>
  </si>
  <si>
    <t>90th&lt; 10%&lt; 95th</t>
  </si>
  <si>
    <t>95th&lt; 4%&lt; 97th</t>
  </si>
  <si>
    <t>11%&gt; 97th</t>
  </si>
  <si>
    <t>RISULTATI QUESTIONARI  ISTITUTO COMPRENSIVO LA PIRA - GENTILUOMO</t>
  </si>
  <si>
    <t xml:space="preserve">Il presente foglio di calcolo espone i risultati ottenuti dai questionari somministrati alle famiglie dei bambini dell'istituto comprensivo La Pira- Gentiluomo.  </t>
  </si>
  <si>
    <t xml:space="preserve"> Nelle colonne 1°, 2°, 3°, 4°, 5° sono riportati  rispettivamente i valori rappresentanti la somma dei dati delle prime, delle seconde, delle terze, delle quarte e delle quinte dei plessi Bisconte, La Pira 3 e Gentiluomo. </t>
  </si>
  <si>
    <r>
      <t xml:space="preserve">% sul totale risposte (258) </t>
    </r>
    <r>
      <rPr>
        <b/>
        <sz val="11"/>
        <color rgb="FFFF0000"/>
        <rFont val="Calibri"/>
        <family val="2"/>
        <scheme val="minor"/>
      </rPr>
      <t>*</t>
    </r>
  </si>
  <si>
    <t>* Il questionario ammetteva più risposte, dunque il valore del totale è dato dalla somma di tutte le crocette segnate nelle varie opzioni di risposta.</t>
  </si>
  <si>
    <t>L'evidenziazione in rosso è stata attribuita a valori considerati maggiormente significativi, alcuni dei quali verranno più approfonditamente discussi nell'annesso verbale.</t>
  </si>
  <si>
    <r>
      <t xml:space="preserve">% sul totale risposte (330) </t>
    </r>
    <r>
      <rPr>
        <sz val="11"/>
        <color rgb="FFFF0000"/>
        <rFont val="Calibri"/>
        <family val="2"/>
        <scheme val="minor"/>
      </rPr>
      <t>*</t>
    </r>
  </si>
  <si>
    <r>
      <t xml:space="preserve">% sul totale risposte (318) </t>
    </r>
    <r>
      <rPr>
        <sz val="11"/>
        <color rgb="FFFF0000"/>
        <rFont val="Calibri"/>
        <family val="2"/>
        <scheme val="minor"/>
      </rPr>
      <t>*</t>
    </r>
  </si>
  <si>
    <r>
      <t xml:space="preserve">% sul totale risposte (256) </t>
    </r>
    <r>
      <rPr>
        <sz val="11"/>
        <color rgb="FFFF0000"/>
        <rFont val="Calibri"/>
        <family val="2"/>
        <scheme val="minor"/>
      </rPr>
      <t>*</t>
    </r>
  </si>
  <si>
    <r>
      <t xml:space="preserve">% sul totale risposte (182) </t>
    </r>
    <r>
      <rPr>
        <sz val="11"/>
        <color rgb="FFFF0000"/>
        <rFont val="Calibri"/>
        <family val="2"/>
        <scheme val="minor"/>
      </rPr>
      <t>*</t>
    </r>
  </si>
  <si>
    <t>Con questo documento si intendono  esporre i valori  relativi al totale dei 226 questionari restituiti.</t>
  </si>
  <si>
    <r>
      <t>% sul totale risposte ( 228)</t>
    </r>
    <r>
      <rPr>
        <sz val="11"/>
        <color rgb="FFFF0000"/>
        <rFont val="Calibri"/>
        <family val="2"/>
        <scheme val="minor"/>
      </rPr>
      <t>*</t>
    </r>
  </si>
  <si>
    <r>
      <t>12.</t>
    </r>
    <r>
      <rPr>
        <sz val="7"/>
        <color rgb="FF0070C0"/>
        <rFont val="Times New Roman"/>
        <family val="1"/>
      </rPr>
      <t xml:space="preserve">       </t>
    </r>
    <r>
      <rPr>
        <sz val="11"/>
        <color rgb="FF0070C0"/>
        <rFont val="Calibri"/>
        <family val="2"/>
        <scheme val="minor"/>
      </rPr>
      <t>/ 13. IMC :</t>
    </r>
  </si>
  <si>
    <t>Latte e cereali/ yogurt, frutta</t>
  </si>
  <si>
    <t>Brioche, dolci confezionati  (ad esempio crostatine, cornetti) accompagnati  con latte o succo di   frutta</t>
  </si>
  <si>
    <t>Pizzette</t>
  </si>
  <si>
    <t>Fette biscottate con marmellata accompagnati con latte o succo di frutta</t>
  </si>
  <si>
    <r>
      <t xml:space="preserve">% sul totale risposte (249) </t>
    </r>
    <r>
      <rPr>
        <sz val="11"/>
        <color rgb="FFFF0000"/>
        <rFont val="Calibri"/>
        <family val="2"/>
        <scheme val="minor"/>
      </rPr>
      <t>*</t>
    </r>
  </si>
  <si>
    <t>1 (spremuta di frutta)</t>
  </si>
  <si>
    <t>ALTRO:</t>
  </si>
  <si>
    <t>Non rispettano linee guida</t>
  </si>
  <si>
    <t>Rispettano linee guida</t>
  </si>
  <si>
    <t>CLASSE</t>
  </si>
  <si>
    <t>Domanda:</t>
  </si>
  <si>
    <t>2 (crostini, panini al burro, frutta)</t>
  </si>
  <si>
    <t>3 (toast, snack salati)</t>
  </si>
  <si>
    <t>1 (ciambella al cioccolato )</t>
  </si>
  <si>
    <t>4 (1 latte e biscotti/1  panino al burro/1 latte e  Nesquick/ 1 tramezzino)</t>
  </si>
  <si>
    <t>9 (6 latte e biscotti/1 toast o pane con olio o nutella/1 budino/ 1 granita)</t>
  </si>
  <si>
    <t>6 (5 latte e biscotti/1 pancarrè nutella)</t>
  </si>
  <si>
    <t>4 (1 latte e biscotti/ 1 uova, zabaione/1 latte e Nesquick/1 panino al burro con nutella)</t>
  </si>
  <si>
    <t>ANALISI RISPOSTE "ALTRO" DEL DOCUMENTO "RISULTATI SCUOLA GENTILUOMO"</t>
  </si>
  <si>
    <t>Bambini  in sovrappeso (per IMC riferito maggiori del 95° percentile)</t>
  </si>
  <si>
    <t>Bambini  a rischio sovrappeso (per IMC riferito tra l'85° e il 95° percentile)</t>
  </si>
  <si>
    <t>Bambini normopeso ( per IMC riferito tra il 3° e l'85° percentile)</t>
  </si>
  <si>
    <t>Bambini potenzialmente sottopeso ( per IMC riferito inferiore al 3° percentile)</t>
  </si>
  <si>
    <t>Domande 12/13</t>
  </si>
  <si>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>(La % è data dalla somma (236)  dei bambini che consumano yogurt, cracker, frutta, risposte "altro" conformi alle linee guida e sottraendo coloro i quali non hanno risposto alla domanda)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</si>
  <si>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(La % è data dalla somma (236) dei bambini che consumano pizzette, dolci confezionati, risposte "altro" NON conformi alle linee guida e sottraendo coloro i quali non hanno risposto alla domanda)</t>
    </r>
  </si>
  <si>
    <r>
      <t>Bambini che  consumano uno spuntino che rispetta le linee guida dell'OMS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</si>
  <si>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Bambini che consumano uno spuntino che NON rispetta le linee guida dell'OMS </t>
    </r>
    <r>
      <rPr>
        <sz val="11"/>
        <color rgb="FFFF0000"/>
        <rFont val="Calibri"/>
        <family val="2"/>
        <scheme val="minor"/>
      </rPr>
      <t>*</t>
    </r>
  </si>
  <si>
    <t>Domanda 2.a</t>
  </si>
  <si>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(La  % data dalla somma (250)  dei bambini che consumano dolci confezionati,  pizzette, risposte "altro" NON conformi alle linee guida OMS e sottraendo dal totale coloro i quali non hanno risposto alla domanda.)</t>
    </r>
  </si>
  <si>
    <r>
      <rPr>
        <sz val="11"/>
        <color rgb="FFFF0000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  (La % è data dalla somma(250) dei bambini che consumano latte/yogurt/ fette biscottate, risposte "altro" conformi alle linee guida OMS e sottraendo dal totale coloro i quali non hanno risposto alla domanda. )</t>
    </r>
  </si>
  <si>
    <r>
      <t>Bambini che  consumano una colazione che NON rispetta le linee guida dell' OMS</t>
    </r>
    <r>
      <rPr>
        <sz val="11"/>
        <color rgb="FFFF0000"/>
        <rFont val="Calibri"/>
        <family val="2"/>
        <scheme val="minor"/>
      </rPr>
      <t>**</t>
    </r>
  </si>
  <si>
    <r>
      <t>Bambini che consumano una colazione che rispetta le linee guida dell' OMS</t>
    </r>
    <r>
      <rPr>
        <sz val="11"/>
        <color rgb="FFFF0000"/>
        <rFont val="Calibri"/>
        <family val="2"/>
        <scheme val="minor"/>
      </rPr>
      <t>*</t>
    </r>
  </si>
  <si>
    <t>Domanda 1.a</t>
  </si>
  <si>
    <t>GRAFICI ANNESSI AL DOCUMENTO "RISULTATI SCUOLA GENTILUOMO"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</si>
</sst>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0070C0"/>
      <name val="Times New Roman"/>
      <family val="1"/>
    </font>
    <font>
      <b/>
      <i/>
      <u/>
      <sz val="11"/>
      <color theme="9" tint="-0.499984740745262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left" indent="2"/>
    </xf>
    <xf numFmtId="0" fontId="4" fillId="0" borderId="0" xfId="0" applyFont="1" applyAlignment="1">
      <alignment horizontal="right"/>
    </xf>
    <xf numFmtId="0" fontId="0" fillId="0" borderId="0" xfId="0" applyNumberFormat="1"/>
    <xf numFmtId="0" fontId="0" fillId="0" borderId="0" xfId="1" applyNumberFormat="1" applyFont="1"/>
    <xf numFmtId="9" fontId="2" fillId="0" borderId="0" xfId="1" applyNumberFormat="1" applyFont="1"/>
    <xf numFmtId="9" fontId="2" fillId="0" borderId="0" xfId="0" applyNumberFormat="1" applyFont="1"/>
    <xf numFmtId="9" fontId="2" fillId="0" borderId="0" xfId="1" applyFont="1"/>
    <xf numFmtId="10" fontId="4" fillId="0" borderId="0" xfId="0" applyNumberFormat="1" applyFont="1"/>
    <xf numFmtId="0" fontId="6" fillId="0" borderId="0" xfId="0" applyFont="1"/>
    <xf numFmtId="0" fontId="7" fillId="0" borderId="0" xfId="0" applyNumberFormat="1" applyFont="1"/>
    <xf numFmtId="0" fontId="7" fillId="0" borderId="0" xfId="0" applyFont="1"/>
    <xf numFmtId="9" fontId="7" fillId="0" borderId="0" xfId="0" applyNumberFormat="1" applyFont="1"/>
    <xf numFmtId="9" fontId="7" fillId="0" borderId="0" xfId="1" applyFont="1"/>
    <xf numFmtId="9" fontId="7" fillId="0" borderId="0" xfId="1" applyNumberFormat="1" applyFont="1"/>
    <xf numFmtId="0" fontId="0" fillId="0" borderId="0" xfId="0" applyAlignment="1"/>
    <xf numFmtId="0" fontId="0" fillId="0" borderId="0" xfId="0" applyAlignment="1">
      <alignment vertical="top"/>
    </xf>
    <xf numFmtId="9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13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val>
            <c:numRef>
              <c:f>Grafici!$B$7:$B$8</c:f>
              <c:numCache>
                <c:formatCode>0%</c:formatCode>
                <c:ptCount val="2"/>
                <c:pt idx="0">
                  <c:v>0.61</c:v>
                </c:pt>
                <c:pt idx="1">
                  <c:v>0.39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val>
            <c:numRef>
              <c:f>Grafici!$B$34:$B$35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val>
            <c:numRef>
              <c:f>Grafici!$B$62:$B$65</c:f>
              <c:numCache>
                <c:formatCode>0%</c:formatCode>
                <c:ptCount val="4"/>
                <c:pt idx="0">
                  <c:v>0.08</c:v>
                </c:pt>
                <c:pt idx="1">
                  <c:v>0.7</c:v>
                </c:pt>
                <c:pt idx="2">
                  <c:v>0.16</c:v>
                </c:pt>
                <c:pt idx="3">
                  <c:v>0.17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11</xdr:row>
      <xdr:rowOff>66675</xdr:rowOff>
    </xdr:from>
    <xdr:to>
      <xdr:col>13</xdr:col>
      <xdr:colOff>314325</xdr:colOff>
      <xdr:row>25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38</xdr:row>
      <xdr:rowOff>0</xdr:rowOff>
    </xdr:from>
    <xdr:to>
      <xdr:col>13</xdr:col>
      <xdr:colOff>314325</xdr:colOff>
      <xdr:row>52</xdr:row>
      <xdr:rowOff>76200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68</xdr:row>
      <xdr:rowOff>28575</xdr:rowOff>
    </xdr:from>
    <xdr:to>
      <xdr:col>13</xdr:col>
      <xdr:colOff>257175</xdr:colOff>
      <xdr:row>82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workbookViewId="0">
      <selection activeCell="E140" sqref="E140"/>
    </sheetView>
  </sheetViews>
  <sheetFormatPr defaultRowHeight="15"/>
  <cols>
    <col min="1" max="1" width="9.140625" customWidth="1"/>
    <col min="4" max="4" width="9.140625" customWidth="1"/>
  </cols>
  <sheetData>
    <row r="1" spans="1:14">
      <c r="A1" s="1"/>
      <c r="E1" s="1"/>
      <c r="G1" s="14" t="s">
        <v>165</v>
      </c>
      <c r="I1" s="14"/>
      <c r="J1" s="14"/>
    </row>
    <row r="4" spans="1:14">
      <c r="A4" t="s">
        <v>166</v>
      </c>
    </row>
    <row r="5" spans="1:14">
      <c r="A5" t="s">
        <v>167</v>
      </c>
    </row>
    <row r="6" spans="1:14">
      <c r="A6" t="s">
        <v>175</v>
      </c>
    </row>
    <row r="7" spans="1:14">
      <c r="A7" t="s">
        <v>170</v>
      </c>
    </row>
    <row r="10" spans="1:14">
      <c r="A10" s="5"/>
    </row>
    <row r="11" spans="1:14">
      <c r="A11" s="2" t="s">
        <v>0</v>
      </c>
      <c r="B11" s="3"/>
      <c r="C11" s="3"/>
      <c r="D11" s="3"/>
      <c r="E11" s="3"/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L11" s="3" t="s">
        <v>1</v>
      </c>
      <c r="M11" s="3" t="s">
        <v>153</v>
      </c>
    </row>
    <row r="12" spans="1:14">
      <c r="A12" t="s">
        <v>2</v>
      </c>
      <c r="F12" s="4">
        <v>3</v>
      </c>
      <c r="G12" s="4">
        <v>3</v>
      </c>
      <c r="H12" s="4">
        <v>2</v>
      </c>
      <c r="I12" s="4">
        <v>17</v>
      </c>
      <c r="J12" s="4">
        <v>3</v>
      </c>
      <c r="K12" s="9"/>
      <c r="L12" s="15">
        <f>SUM(F12:K12)</f>
        <v>28</v>
      </c>
      <c r="M12" s="10">
        <f>(L12/226)</f>
        <v>0.12389380530973451</v>
      </c>
      <c r="N12" s="8"/>
    </row>
    <row r="13" spans="1:14">
      <c r="A13" s="5" t="s">
        <v>3</v>
      </c>
      <c r="F13" s="4">
        <v>9</v>
      </c>
      <c r="G13" s="4">
        <v>11</v>
      </c>
      <c r="H13" s="4">
        <v>13</v>
      </c>
      <c r="I13" s="4">
        <v>14</v>
      </c>
      <c r="J13" s="4">
        <v>18</v>
      </c>
      <c r="L13" s="16">
        <f>SUM(F13:K13)</f>
        <v>65</v>
      </c>
      <c r="M13" s="10">
        <f t="shared" ref="M13:M15" si="0">(L13/226)</f>
        <v>0.28761061946902655</v>
      </c>
    </row>
    <row r="14" spans="1:14">
      <c r="A14" s="5" t="s">
        <v>4</v>
      </c>
      <c r="F14" s="4">
        <v>28</v>
      </c>
      <c r="G14" s="4">
        <v>26</v>
      </c>
      <c r="H14" s="4">
        <v>29</v>
      </c>
      <c r="I14" s="4">
        <v>25</v>
      </c>
      <c r="J14" s="4">
        <v>22</v>
      </c>
      <c r="L14" s="16">
        <f>SUM(F14:K14)</f>
        <v>130</v>
      </c>
      <c r="M14" s="10">
        <f t="shared" si="0"/>
        <v>0.5752212389380531</v>
      </c>
    </row>
    <row r="15" spans="1:14">
      <c r="A15" s="4" t="s">
        <v>109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L15" s="16">
        <f>SUM(F15:K15)</f>
        <v>3</v>
      </c>
      <c r="M15" s="19">
        <f t="shared" si="0"/>
        <v>1.3274336283185841E-2</v>
      </c>
    </row>
    <row r="16" spans="1:14">
      <c r="F16" s="5"/>
    </row>
    <row r="17" spans="1:19">
      <c r="A17" s="3" t="s">
        <v>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90</v>
      </c>
      <c r="M17" s="3" t="s">
        <v>91</v>
      </c>
      <c r="N17" s="3" t="s">
        <v>92</v>
      </c>
      <c r="O17" s="3" t="s">
        <v>93</v>
      </c>
      <c r="P17" s="3" t="s">
        <v>94</v>
      </c>
      <c r="R17" s="3" t="s">
        <v>1</v>
      </c>
      <c r="S17" s="3" t="s">
        <v>168</v>
      </c>
    </row>
    <row r="18" spans="1:19">
      <c r="A18" s="21" t="s">
        <v>178</v>
      </c>
      <c r="L18" s="4">
        <v>20</v>
      </c>
      <c r="M18" s="4">
        <v>25</v>
      </c>
      <c r="N18" s="4">
        <v>26</v>
      </c>
      <c r="O18" s="4">
        <v>27</v>
      </c>
      <c r="P18" s="4">
        <v>23</v>
      </c>
      <c r="Q18" s="4"/>
      <c r="R18" s="5">
        <f>SUM(L18:Q18)</f>
        <v>121</v>
      </c>
      <c r="S18" s="11">
        <f>(R18/258)</f>
        <v>0.4689922480620155</v>
      </c>
    </row>
    <row r="19" spans="1:19">
      <c r="A19" s="21" t="s">
        <v>179</v>
      </c>
      <c r="L19" s="4">
        <v>19</v>
      </c>
      <c r="M19" s="4">
        <v>14</v>
      </c>
      <c r="N19" s="4">
        <v>12</v>
      </c>
      <c r="O19" s="4">
        <v>18</v>
      </c>
      <c r="P19" s="4">
        <v>13</v>
      </c>
      <c r="Q19" s="4"/>
      <c r="R19" s="5">
        <f>SUM(L19:Q19)</f>
        <v>76</v>
      </c>
      <c r="S19" s="11">
        <f>(R19/258)</f>
        <v>0.29457364341085274</v>
      </c>
    </row>
    <row r="20" spans="1:19">
      <c r="A20" s="21" t="s">
        <v>180</v>
      </c>
      <c r="L20" s="4">
        <v>3</v>
      </c>
      <c r="M20" s="4">
        <v>5</v>
      </c>
      <c r="N20" s="4">
        <v>0</v>
      </c>
      <c r="O20" s="4">
        <v>2</v>
      </c>
      <c r="P20" s="4">
        <v>2</v>
      </c>
      <c r="Q20" s="4"/>
      <c r="R20" s="16">
        <f>SUM(L20:Q20)</f>
        <v>12</v>
      </c>
      <c r="S20" s="17">
        <f>(R20/258)</f>
        <v>4.6511627906976744E-2</v>
      </c>
    </row>
    <row r="21" spans="1:19">
      <c r="A21" s="20" t="s">
        <v>181</v>
      </c>
      <c r="L21" s="4">
        <v>2</v>
      </c>
      <c r="M21" s="4">
        <v>5</v>
      </c>
      <c r="N21" s="4">
        <v>4</v>
      </c>
      <c r="O21" s="4">
        <v>2</v>
      </c>
      <c r="P21" s="4">
        <v>5</v>
      </c>
      <c r="Q21" s="4"/>
      <c r="R21" s="5">
        <f>SUM(L21:Q21)</f>
        <v>18</v>
      </c>
      <c r="S21" s="11">
        <f>(R21/258)</f>
        <v>6.9767441860465115E-2</v>
      </c>
    </row>
    <row r="22" spans="1:19">
      <c r="A22" t="s">
        <v>6</v>
      </c>
      <c r="L22" s="4">
        <v>0</v>
      </c>
      <c r="M22" s="4">
        <v>4</v>
      </c>
      <c r="N22" s="4">
        <v>6</v>
      </c>
      <c r="O22" s="4">
        <v>9</v>
      </c>
      <c r="P22" s="4">
        <v>4</v>
      </c>
      <c r="Q22" s="4"/>
      <c r="R22" s="16">
        <f>SUM(L22:Q22)</f>
        <v>23</v>
      </c>
      <c r="S22" s="17">
        <f t="shared" ref="S22:S23" si="1">(R22/258)</f>
        <v>8.9147286821705432E-2</v>
      </c>
    </row>
    <row r="23" spans="1:19">
      <c r="A23" t="s">
        <v>109</v>
      </c>
      <c r="L23" s="4">
        <v>3</v>
      </c>
      <c r="M23" s="4">
        <v>0</v>
      </c>
      <c r="N23" s="4">
        <v>3</v>
      </c>
      <c r="O23" s="4">
        <v>0</v>
      </c>
      <c r="P23" s="4">
        <v>2</v>
      </c>
      <c r="Q23" s="4"/>
      <c r="R23" s="16">
        <v>8</v>
      </c>
      <c r="S23" s="17">
        <f t="shared" si="1"/>
        <v>3.1007751937984496E-2</v>
      </c>
    </row>
    <row r="24" spans="1:19">
      <c r="L24" s="4"/>
      <c r="M24" s="4"/>
      <c r="N24" s="4"/>
      <c r="O24" s="4"/>
    </row>
    <row r="25" spans="1:19">
      <c r="A25" s="2" t="s">
        <v>7</v>
      </c>
      <c r="B25" s="3"/>
      <c r="C25" s="3"/>
      <c r="D25" s="3"/>
      <c r="E25" s="3"/>
      <c r="F25" s="3"/>
      <c r="G25" s="3" t="s">
        <v>90</v>
      </c>
      <c r="H25" s="3" t="s">
        <v>91</v>
      </c>
      <c r="I25" s="3" t="s">
        <v>92</v>
      </c>
      <c r="J25" s="3" t="s">
        <v>93</v>
      </c>
      <c r="K25" s="3" t="s">
        <v>94</v>
      </c>
      <c r="M25" s="3" t="s">
        <v>1</v>
      </c>
      <c r="N25" s="3" t="s">
        <v>150</v>
      </c>
    </row>
    <row r="26" spans="1:19">
      <c r="A26" t="s">
        <v>8</v>
      </c>
      <c r="D26" s="5"/>
      <c r="E26" s="5"/>
      <c r="F26" s="5"/>
      <c r="G26" s="4">
        <v>3</v>
      </c>
      <c r="H26" s="4">
        <v>2</v>
      </c>
      <c r="I26" s="4">
        <v>5</v>
      </c>
      <c r="J26" s="4">
        <v>3</v>
      </c>
      <c r="K26" s="4">
        <v>8</v>
      </c>
      <c r="M26" s="16">
        <f>SUM(G26:L26)</f>
        <v>21</v>
      </c>
      <c r="N26" s="17">
        <v>0.1</v>
      </c>
    </row>
    <row r="27" spans="1:19">
      <c r="A27" t="s">
        <v>9</v>
      </c>
      <c r="D27" s="5"/>
      <c r="E27" s="5"/>
      <c r="F27" s="5"/>
      <c r="G27" s="4">
        <v>9</v>
      </c>
      <c r="H27" s="4">
        <v>7</v>
      </c>
      <c r="I27" s="4">
        <v>9</v>
      </c>
      <c r="J27" s="4">
        <v>15</v>
      </c>
      <c r="K27" s="4">
        <v>10</v>
      </c>
      <c r="M27" s="16">
        <f>SUM(G27:L27)</f>
        <v>50</v>
      </c>
      <c r="N27" s="17">
        <f t="shared" ref="N27:N29" si="2">(M27/226)</f>
        <v>0.22123893805309736</v>
      </c>
    </row>
    <row r="28" spans="1:19">
      <c r="A28" t="s">
        <v>10</v>
      </c>
      <c r="D28" s="5"/>
      <c r="E28" s="5"/>
      <c r="F28" s="5"/>
      <c r="G28" s="4">
        <v>28</v>
      </c>
      <c r="H28" s="4">
        <v>32</v>
      </c>
      <c r="I28" s="4">
        <v>31</v>
      </c>
      <c r="J28" s="4">
        <v>38</v>
      </c>
      <c r="K28" s="4">
        <v>25</v>
      </c>
      <c r="M28" s="16">
        <f>SUM(G28:L28)</f>
        <v>154</v>
      </c>
      <c r="N28" s="11">
        <f t="shared" si="2"/>
        <v>0.68141592920353977</v>
      </c>
    </row>
    <row r="29" spans="1:19">
      <c r="A29" t="s">
        <v>109</v>
      </c>
      <c r="D29" s="5"/>
      <c r="E29" s="5"/>
      <c r="F29" s="5"/>
      <c r="G29" s="4">
        <v>1</v>
      </c>
      <c r="H29" s="4">
        <v>0</v>
      </c>
      <c r="I29" s="4">
        <v>0</v>
      </c>
      <c r="J29" s="4">
        <v>0</v>
      </c>
      <c r="K29" s="4">
        <v>0</v>
      </c>
      <c r="M29" s="16">
        <f>SUM(G29:L29)</f>
        <v>1</v>
      </c>
      <c r="N29" s="17">
        <f t="shared" si="2"/>
        <v>4.4247787610619468E-3</v>
      </c>
    </row>
    <row r="30" spans="1:19">
      <c r="H30" s="5"/>
      <c r="I30" s="5"/>
    </row>
    <row r="31" spans="1:19">
      <c r="A31" s="3" t="s">
        <v>11</v>
      </c>
      <c r="B31" s="3"/>
      <c r="C31" s="3"/>
      <c r="D31" s="3"/>
      <c r="E31" s="3"/>
      <c r="F31" s="3"/>
      <c r="G31" s="3"/>
      <c r="H31" s="3"/>
      <c r="I31" s="3" t="s">
        <v>90</v>
      </c>
      <c r="J31" s="3" t="s">
        <v>91</v>
      </c>
      <c r="K31" s="3" t="s">
        <v>92</v>
      </c>
      <c r="L31" s="3" t="s">
        <v>93</v>
      </c>
      <c r="M31" s="3" t="s">
        <v>94</v>
      </c>
      <c r="O31" s="3" t="s">
        <v>1</v>
      </c>
      <c r="P31" s="3" t="s">
        <v>182</v>
      </c>
      <c r="Q31" s="3"/>
      <c r="R31" s="3"/>
    </row>
    <row r="32" spans="1:19">
      <c r="A32" t="s">
        <v>12</v>
      </c>
      <c r="I32" s="4">
        <v>12</v>
      </c>
      <c r="J32" s="4">
        <v>17</v>
      </c>
      <c r="K32" s="4">
        <v>15</v>
      </c>
      <c r="L32" s="4">
        <v>19</v>
      </c>
      <c r="M32" s="4">
        <v>11</v>
      </c>
      <c r="O32" s="16">
        <f>SUM(I32:N32)</f>
        <v>74</v>
      </c>
      <c r="P32" s="11">
        <f>(O32/250)</f>
        <v>0.29599999999999999</v>
      </c>
    </row>
    <row r="33" spans="1:16">
      <c r="A33" t="s">
        <v>13</v>
      </c>
      <c r="I33" s="4">
        <v>22</v>
      </c>
      <c r="J33" s="4">
        <v>25</v>
      </c>
      <c r="K33" s="4">
        <v>20</v>
      </c>
      <c r="L33" s="4">
        <v>21</v>
      </c>
      <c r="M33" s="4">
        <v>11</v>
      </c>
      <c r="O33" s="16">
        <f>SUM(I33:N33)</f>
        <v>99</v>
      </c>
      <c r="P33" s="11">
        <f t="shared" ref="P33:P36" si="3">(O33/250)</f>
        <v>0.39600000000000002</v>
      </c>
    </row>
    <row r="34" spans="1:16">
      <c r="A34" t="s">
        <v>14</v>
      </c>
      <c r="I34" s="4">
        <v>13</v>
      </c>
      <c r="J34" s="4">
        <v>5</v>
      </c>
      <c r="K34" s="4">
        <v>15</v>
      </c>
      <c r="L34" s="4">
        <v>11</v>
      </c>
      <c r="M34" s="4">
        <v>13</v>
      </c>
      <c r="O34" s="16">
        <f>SUM(I34:N34)</f>
        <v>57</v>
      </c>
      <c r="P34" s="17">
        <v>0.23</v>
      </c>
    </row>
    <row r="35" spans="1:16">
      <c r="A35" t="s">
        <v>6</v>
      </c>
      <c r="I35" s="4">
        <v>0</v>
      </c>
      <c r="J35" s="4">
        <v>0</v>
      </c>
      <c r="K35" s="4">
        <v>1</v>
      </c>
      <c r="L35" s="4">
        <v>3</v>
      </c>
      <c r="M35" s="4">
        <v>2</v>
      </c>
      <c r="O35" s="16">
        <v>6</v>
      </c>
      <c r="P35" s="17">
        <f t="shared" si="3"/>
        <v>2.4E-2</v>
      </c>
    </row>
    <row r="36" spans="1:16">
      <c r="A36" t="s">
        <v>109</v>
      </c>
      <c r="I36" s="4">
        <v>3</v>
      </c>
      <c r="J36" s="4">
        <v>0</v>
      </c>
      <c r="K36" s="4">
        <v>0</v>
      </c>
      <c r="L36" s="4">
        <v>4</v>
      </c>
      <c r="M36" s="4">
        <v>6</v>
      </c>
      <c r="O36" s="16">
        <v>13</v>
      </c>
      <c r="P36" s="17">
        <f t="shared" si="3"/>
        <v>5.1999999999999998E-2</v>
      </c>
    </row>
    <row r="38" spans="1:16">
      <c r="A38" s="3" t="s">
        <v>15</v>
      </c>
      <c r="B38" s="3"/>
      <c r="C38" s="3"/>
      <c r="D38" s="3"/>
      <c r="E38" s="3"/>
      <c r="F38" s="3"/>
      <c r="G38" s="3"/>
      <c r="H38" s="3" t="s">
        <v>90</v>
      </c>
      <c r="I38" s="3" t="s">
        <v>91</v>
      </c>
      <c r="J38" s="3" t="s">
        <v>92</v>
      </c>
      <c r="K38" s="3" t="s">
        <v>93</v>
      </c>
      <c r="L38" s="3" t="s">
        <v>94</v>
      </c>
      <c r="N38" s="3" t="s">
        <v>1</v>
      </c>
      <c r="O38" s="3" t="s">
        <v>171</v>
      </c>
      <c r="P38" s="3"/>
    </row>
    <row r="39" spans="1:16">
      <c r="A39" t="s">
        <v>16</v>
      </c>
      <c r="H39" s="4">
        <v>5</v>
      </c>
      <c r="I39" s="4">
        <v>5</v>
      </c>
      <c r="J39" s="4">
        <v>6</v>
      </c>
      <c r="K39" s="4">
        <v>7</v>
      </c>
      <c r="L39" s="4">
        <v>5</v>
      </c>
      <c r="N39" s="16">
        <f>SUM(H39:M39)</f>
        <v>28</v>
      </c>
      <c r="O39" s="17">
        <f>(N39/330)</f>
        <v>8.4848484848484854E-2</v>
      </c>
    </row>
    <row r="40" spans="1:16">
      <c r="A40" t="s">
        <v>17</v>
      </c>
      <c r="H40" s="4">
        <v>29</v>
      </c>
      <c r="I40" s="4">
        <v>35</v>
      </c>
      <c r="J40" s="4">
        <v>34</v>
      </c>
      <c r="K40" s="4">
        <v>41</v>
      </c>
      <c r="L40" s="4">
        <v>37</v>
      </c>
      <c r="N40" s="16">
        <f>SUM(H40:M40)</f>
        <v>176</v>
      </c>
      <c r="O40" s="11">
        <f t="shared" ref="O40:O42" si="4">(N40/330)</f>
        <v>0.53333333333333333</v>
      </c>
    </row>
    <row r="41" spans="1:16">
      <c r="A41" t="s">
        <v>18</v>
      </c>
      <c r="H41" s="4">
        <v>23</v>
      </c>
      <c r="I41" s="4">
        <v>27</v>
      </c>
      <c r="J41" s="4">
        <v>28</v>
      </c>
      <c r="K41" s="4">
        <v>29</v>
      </c>
      <c r="L41" s="4">
        <v>16</v>
      </c>
      <c r="N41" s="16">
        <f>SUM(H41:M41)</f>
        <v>123</v>
      </c>
      <c r="O41" s="11">
        <f t="shared" si="4"/>
        <v>0.37272727272727274</v>
      </c>
    </row>
    <row r="42" spans="1:16">
      <c r="A42" t="s">
        <v>6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N42" s="16">
        <v>1</v>
      </c>
      <c r="O42" s="17">
        <f t="shared" si="4"/>
        <v>3.0303030303030303E-3</v>
      </c>
    </row>
    <row r="43" spans="1:16">
      <c r="A43" t="s">
        <v>109</v>
      </c>
      <c r="H43" s="4">
        <v>0</v>
      </c>
      <c r="I43" s="4">
        <v>2</v>
      </c>
      <c r="J43" s="4">
        <v>0</v>
      </c>
      <c r="K43" s="4">
        <v>0</v>
      </c>
      <c r="L43" s="4">
        <v>0</v>
      </c>
      <c r="N43" s="16">
        <f>SUM(H43:M43)</f>
        <v>2</v>
      </c>
      <c r="O43" s="17">
        <v>0</v>
      </c>
    </row>
    <row r="44" spans="1:16">
      <c r="I44" s="5"/>
    </row>
    <row r="45" spans="1:16">
      <c r="A45" s="3" t="s">
        <v>19</v>
      </c>
      <c r="B45" s="3"/>
      <c r="C45" s="3"/>
      <c r="D45" s="3"/>
      <c r="E45" s="3"/>
      <c r="F45" s="3"/>
      <c r="G45" s="3"/>
      <c r="H45" s="3" t="s">
        <v>90</v>
      </c>
      <c r="I45" s="3" t="s">
        <v>91</v>
      </c>
      <c r="J45" s="3" t="s">
        <v>92</v>
      </c>
      <c r="K45" s="3" t="s">
        <v>93</v>
      </c>
      <c r="L45" s="3" t="s">
        <v>94</v>
      </c>
      <c r="M45" s="3"/>
      <c r="N45" s="3" t="s">
        <v>1</v>
      </c>
      <c r="O45" s="3" t="s">
        <v>150</v>
      </c>
    </row>
    <row r="46" spans="1:16">
      <c r="A46" t="s">
        <v>20</v>
      </c>
      <c r="H46" s="4">
        <v>7</v>
      </c>
      <c r="I46" s="4">
        <v>7</v>
      </c>
      <c r="J46" s="4">
        <v>12</v>
      </c>
      <c r="K46" s="4">
        <v>10</v>
      </c>
      <c r="L46" s="4">
        <v>2</v>
      </c>
      <c r="N46" s="16">
        <f>SUM(H46:M46)</f>
        <v>38</v>
      </c>
      <c r="O46" s="11">
        <f>(N46/226)</f>
        <v>0.16814159292035399</v>
      </c>
    </row>
    <row r="47" spans="1:16">
      <c r="A47" t="s">
        <v>21</v>
      </c>
      <c r="H47" s="4">
        <v>10</v>
      </c>
      <c r="I47" s="4">
        <v>12</v>
      </c>
      <c r="J47" s="4">
        <v>12</v>
      </c>
      <c r="K47" s="4">
        <v>16</v>
      </c>
      <c r="L47" s="4">
        <v>14</v>
      </c>
      <c r="N47" s="16">
        <f>SUM(H47:M47)</f>
        <v>64</v>
      </c>
      <c r="O47" s="11">
        <f t="shared" ref="O47:O50" si="5">(N47/226)</f>
        <v>0.2831858407079646</v>
      </c>
    </row>
    <row r="48" spans="1:16">
      <c r="A48" t="s">
        <v>22</v>
      </c>
      <c r="H48" s="4">
        <v>0</v>
      </c>
      <c r="I48" s="4">
        <v>1</v>
      </c>
      <c r="J48" s="4">
        <v>0</v>
      </c>
      <c r="K48" s="4">
        <v>2</v>
      </c>
      <c r="L48" s="4">
        <v>1</v>
      </c>
      <c r="N48" s="16">
        <f>SUM(H48:M48)</f>
        <v>4</v>
      </c>
      <c r="O48" s="17">
        <f t="shared" si="5"/>
        <v>1.7699115044247787E-2</v>
      </c>
    </row>
    <row r="49" spans="1:17">
      <c r="A49" t="s">
        <v>23</v>
      </c>
      <c r="H49" s="4">
        <v>23</v>
      </c>
      <c r="I49" s="4">
        <v>21</v>
      </c>
      <c r="J49" s="4">
        <v>20</v>
      </c>
      <c r="K49" s="4">
        <v>28</v>
      </c>
      <c r="L49" s="4">
        <v>25</v>
      </c>
      <c r="N49" s="16">
        <f>SUM(H49:M49)</f>
        <v>117</v>
      </c>
      <c r="O49" s="11">
        <f t="shared" si="5"/>
        <v>0.51769911504424782</v>
      </c>
    </row>
    <row r="50" spans="1:17">
      <c r="A50" t="s">
        <v>109</v>
      </c>
      <c r="H50" s="4">
        <v>1</v>
      </c>
      <c r="I50" s="4">
        <v>0</v>
      </c>
      <c r="J50" s="4">
        <v>1</v>
      </c>
      <c r="K50" s="4">
        <v>0</v>
      </c>
      <c r="L50" s="4">
        <v>1</v>
      </c>
      <c r="N50" s="16">
        <f>SUM(H50:M50)</f>
        <v>3</v>
      </c>
      <c r="O50" s="17">
        <f t="shared" si="5"/>
        <v>1.3274336283185841E-2</v>
      </c>
    </row>
    <row r="51" spans="1:17">
      <c r="H51" s="4"/>
      <c r="I51" s="4"/>
      <c r="J51" s="4"/>
      <c r="K51" s="4"/>
      <c r="L51" s="4"/>
    </row>
    <row r="52" spans="1:17">
      <c r="A52" s="2" t="s">
        <v>24</v>
      </c>
      <c r="B52" s="3"/>
      <c r="C52" s="3"/>
      <c r="D52" s="3"/>
      <c r="E52" s="3" t="s">
        <v>90</v>
      </c>
      <c r="F52" s="3" t="s">
        <v>91</v>
      </c>
      <c r="G52" s="3" t="s">
        <v>92</v>
      </c>
      <c r="H52" s="3" t="s">
        <v>93</v>
      </c>
      <c r="I52" s="3" t="s">
        <v>94</v>
      </c>
      <c r="K52" s="3" t="s">
        <v>1</v>
      </c>
      <c r="L52" s="3" t="s">
        <v>176</v>
      </c>
    </row>
    <row r="53" spans="1:17">
      <c r="A53" t="s">
        <v>25</v>
      </c>
      <c r="E53" s="4">
        <v>25</v>
      </c>
      <c r="F53" s="4">
        <v>22</v>
      </c>
      <c r="G53" s="4">
        <v>30</v>
      </c>
      <c r="H53" s="4">
        <v>24</v>
      </c>
      <c r="I53" s="4">
        <v>23</v>
      </c>
      <c r="K53" s="16">
        <f>SUM(E53:J53)</f>
        <v>124</v>
      </c>
      <c r="L53" s="11">
        <v>0.55000000000000004</v>
      </c>
    </row>
    <row r="54" spans="1:17">
      <c r="A54" t="s">
        <v>26</v>
      </c>
      <c r="E54" s="4">
        <v>9</v>
      </c>
      <c r="F54" s="4">
        <v>9</v>
      </c>
      <c r="G54" s="4">
        <v>9</v>
      </c>
      <c r="H54" s="4">
        <v>15</v>
      </c>
      <c r="I54" s="4">
        <v>7</v>
      </c>
      <c r="K54" s="16">
        <f>SUM(E54:J54)</f>
        <v>49</v>
      </c>
      <c r="L54" s="17">
        <f t="shared" ref="L54:L56" si="6">(K54/228)</f>
        <v>0.21491228070175439</v>
      </c>
    </row>
    <row r="55" spans="1:17">
      <c r="A55" t="s">
        <v>27</v>
      </c>
      <c r="E55" s="4">
        <v>5</v>
      </c>
      <c r="F55" s="4">
        <v>10</v>
      </c>
      <c r="G55" s="4">
        <v>4</v>
      </c>
      <c r="H55" s="4">
        <v>19</v>
      </c>
      <c r="I55" s="4">
        <v>13</v>
      </c>
      <c r="K55" s="16">
        <f>SUM(E55:J55)</f>
        <v>51</v>
      </c>
      <c r="L55" s="11">
        <f t="shared" si="6"/>
        <v>0.22368421052631579</v>
      </c>
    </row>
    <row r="56" spans="1:17">
      <c r="A56" t="s">
        <v>109</v>
      </c>
      <c r="E56" s="4">
        <v>2</v>
      </c>
      <c r="F56" s="4">
        <v>0</v>
      </c>
      <c r="G56" s="4">
        <v>2</v>
      </c>
      <c r="H56" s="4">
        <v>0</v>
      </c>
      <c r="I56" s="4">
        <v>0</v>
      </c>
      <c r="K56" s="16">
        <f>SUM(E56:J56)</f>
        <v>4</v>
      </c>
      <c r="L56" s="17">
        <f t="shared" si="6"/>
        <v>1.7543859649122806E-2</v>
      </c>
    </row>
    <row r="58" spans="1:17">
      <c r="A58" s="2" t="s">
        <v>28</v>
      </c>
      <c r="B58" s="3"/>
      <c r="C58" s="3"/>
      <c r="D58" s="3"/>
      <c r="E58" s="3"/>
      <c r="F58" s="3"/>
      <c r="G58" s="3"/>
      <c r="H58" s="3"/>
      <c r="I58" s="3"/>
      <c r="J58" s="3" t="s">
        <v>90</v>
      </c>
      <c r="K58" s="3" t="s">
        <v>91</v>
      </c>
      <c r="L58" s="3" t="s">
        <v>92</v>
      </c>
      <c r="M58" s="3" t="s">
        <v>93</v>
      </c>
      <c r="N58" s="3" t="s">
        <v>94</v>
      </c>
      <c r="P58" s="3" t="s">
        <v>1</v>
      </c>
      <c r="Q58" s="3" t="s">
        <v>150</v>
      </c>
    </row>
    <row r="59" spans="1:17">
      <c r="A59" t="s">
        <v>29</v>
      </c>
      <c r="G59" s="5"/>
      <c r="J59" s="4">
        <v>8</v>
      </c>
      <c r="K59" s="4">
        <v>5</v>
      </c>
      <c r="L59" s="4">
        <v>6</v>
      </c>
      <c r="M59" s="4">
        <v>11</v>
      </c>
      <c r="N59" s="4">
        <v>6</v>
      </c>
      <c r="P59" s="16">
        <f>SUM(J59:O59)</f>
        <v>36</v>
      </c>
      <c r="Q59" s="17">
        <f>(P59/226)</f>
        <v>0.15929203539823009</v>
      </c>
    </row>
    <row r="60" spans="1:17">
      <c r="A60" t="s">
        <v>30</v>
      </c>
      <c r="G60" s="5"/>
      <c r="J60" s="4">
        <v>8</v>
      </c>
      <c r="K60" s="4">
        <v>6</v>
      </c>
      <c r="L60" s="4">
        <v>6</v>
      </c>
      <c r="M60" s="4">
        <v>7</v>
      </c>
      <c r="N60" s="4">
        <v>9</v>
      </c>
      <c r="P60" s="16">
        <f>SUM(J60:O60)</f>
        <v>36</v>
      </c>
      <c r="Q60" s="17">
        <f t="shared" ref="Q60:Q62" si="7">(P60/226)</f>
        <v>0.15929203539823009</v>
      </c>
    </row>
    <row r="61" spans="1:17">
      <c r="A61" t="s">
        <v>31</v>
      </c>
      <c r="G61" s="5"/>
      <c r="J61" s="4">
        <v>12</v>
      </c>
      <c r="K61" s="4">
        <v>16</v>
      </c>
      <c r="L61" s="4">
        <v>23</v>
      </c>
      <c r="M61" s="4">
        <v>24</v>
      </c>
      <c r="N61" s="4">
        <v>19</v>
      </c>
      <c r="P61" s="16">
        <f>SUM(J61:O61)</f>
        <v>94</v>
      </c>
      <c r="Q61" s="11">
        <f t="shared" si="7"/>
        <v>0.41592920353982299</v>
      </c>
    </row>
    <row r="62" spans="1:17">
      <c r="A62" t="s">
        <v>32</v>
      </c>
      <c r="G62" s="5"/>
      <c r="J62" s="4">
        <v>11</v>
      </c>
      <c r="K62" s="4">
        <v>14</v>
      </c>
      <c r="L62" s="4">
        <v>10</v>
      </c>
      <c r="M62" s="4">
        <v>14</v>
      </c>
      <c r="N62" s="4">
        <v>9</v>
      </c>
      <c r="P62" s="16">
        <f>SUM(J62:O62)</f>
        <v>58</v>
      </c>
      <c r="Q62" s="11">
        <f t="shared" si="7"/>
        <v>0.25663716814159293</v>
      </c>
    </row>
    <row r="63" spans="1:17">
      <c r="A63" t="s">
        <v>109</v>
      </c>
      <c r="G63" s="5"/>
      <c r="J63" s="4">
        <v>2</v>
      </c>
      <c r="K63" s="4">
        <v>0</v>
      </c>
      <c r="L63" s="4">
        <v>0</v>
      </c>
      <c r="M63" s="4">
        <v>0</v>
      </c>
      <c r="N63" s="4">
        <v>0</v>
      </c>
      <c r="P63" s="16">
        <f>SUM(J63:O63)</f>
        <v>2</v>
      </c>
      <c r="Q63" s="17">
        <v>0</v>
      </c>
    </row>
    <row r="65" spans="1:18">
      <c r="A65" s="3" t="s">
        <v>33</v>
      </c>
      <c r="B65" s="3"/>
      <c r="C65" s="3"/>
      <c r="D65" s="3"/>
      <c r="E65" s="3"/>
      <c r="F65" s="3"/>
      <c r="G65" s="3"/>
    </row>
    <row r="66" spans="1:18">
      <c r="C66" s="3"/>
      <c r="D66" s="3" t="s">
        <v>34</v>
      </c>
      <c r="E66" s="3"/>
      <c r="F66" s="3"/>
      <c r="G66" s="3" t="s">
        <v>21</v>
      </c>
      <c r="H66" s="3"/>
      <c r="I66" s="3"/>
      <c r="J66" s="3" t="s">
        <v>35</v>
      </c>
      <c r="K66" s="3"/>
      <c r="L66" s="3"/>
      <c r="M66" s="3" t="s">
        <v>36</v>
      </c>
      <c r="N66" s="3"/>
      <c r="O66" s="3" t="s">
        <v>109</v>
      </c>
      <c r="Q66" s="3" t="s">
        <v>99</v>
      </c>
    </row>
    <row r="67" spans="1:18">
      <c r="A67" t="s">
        <v>37</v>
      </c>
      <c r="D67" s="4">
        <v>35</v>
      </c>
      <c r="E67" s="11">
        <f>(D67/226)</f>
        <v>0.15486725663716813</v>
      </c>
      <c r="F67" s="5"/>
      <c r="G67">
        <v>24</v>
      </c>
      <c r="H67" s="18">
        <f>(G67/226)</f>
        <v>0.10619469026548672</v>
      </c>
      <c r="J67">
        <v>23</v>
      </c>
      <c r="K67" s="18">
        <f>(J67/226)</f>
        <v>0.10176991150442478</v>
      </c>
      <c r="L67" s="5"/>
      <c r="M67">
        <v>98</v>
      </c>
      <c r="N67" s="12">
        <f>(M67/226)</f>
        <v>0.4336283185840708</v>
      </c>
      <c r="O67">
        <v>46</v>
      </c>
      <c r="P67" s="18">
        <f>(O67/226)</f>
        <v>0.20353982300884957</v>
      </c>
      <c r="Q67">
        <v>226</v>
      </c>
    </row>
    <row r="68" spans="1:18">
      <c r="A68" t="s">
        <v>38</v>
      </c>
      <c r="D68" s="4">
        <v>102</v>
      </c>
      <c r="E68" s="11">
        <f t="shared" ref="E68:E78" si="8">(D68/226)</f>
        <v>0.45132743362831856</v>
      </c>
      <c r="F68" s="5"/>
      <c r="G68">
        <v>42</v>
      </c>
      <c r="H68" s="12">
        <f t="shared" ref="H68:H78" si="9">(G68/226)</f>
        <v>0.18584070796460178</v>
      </c>
      <c r="J68">
        <v>25</v>
      </c>
      <c r="K68" s="18">
        <f t="shared" ref="K68:K78" si="10">(J68/226)</f>
        <v>0.11061946902654868</v>
      </c>
      <c r="L68" s="5"/>
      <c r="M68">
        <v>30</v>
      </c>
      <c r="N68" s="12">
        <f t="shared" ref="N68:N78" si="11">(M68/226)</f>
        <v>0.13274336283185842</v>
      </c>
      <c r="O68">
        <v>27</v>
      </c>
      <c r="P68" s="18">
        <f t="shared" ref="P68:P78" si="12">(O68/226)</f>
        <v>0.11946902654867257</v>
      </c>
      <c r="Q68">
        <v>226</v>
      </c>
    </row>
    <row r="69" spans="1:18">
      <c r="A69" t="s">
        <v>39</v>
      </c>
      <c r="D69" s="4">
        <v>24</v>
      </c>
      <c r="E69" s="17">
        <f t="shared" si="8"/>
        <v>0.10619469026548672</v>
      </c>
      <c r="F69" s="5"/>
      <c r="G69">
        <v>113</v>
      </c>
      <c r="H69" s="18">
        <f t="shared" si="9"/>
        <v>0.5</v>
      </c>
      <c r="J69">
        <v>53</v>
      </c>
      <c r="K69" s="18">
        <f t="shared" si="10"/>
        <v>0.23451327433628319</v>
      </c>
      <c r="L69" s="5"/>
      <c r="M69">
        <v>21</v>
      </c>
      <c r="N69" s="18">
        <f t="shared" si="11"/>
        <v>9.2920353982300891E-2</v>
      </c>
      <c r="O69">
        <v>15</v>
      </c>
      <c r="P69" s="18">
        <f t="shared" si="12"/>
        <v>6.637168141592921E-2</v>
      </c>
      <c r="Q69">
        <v>226</v>
      </c>
      <c r="R69" s="5"/>
    </row>
    <row r="70" spans="1:18">
      <c r="A70" t="s">
        <v>40</v>
      </c>
      <c r="D70" s="4">
        <v>3</v>
      </c>
      <c r="E70" s="17">
        <f t="shared" si="8"/>
        <v>1.3274336283185841E-2</v>
      </c>
      <c r="F70" s="5"/>
      <c r="G70">
        <v>108</v>
      </c>
      <c r="H70" s="12">
        <f t="shared" si="9"/>
        <v>0.47787610619469029</v>
      </c>
      <c r="J70">
        <v>21</v>
      </c>
      <c r="K70" s="18">
        <f t="shared" si="10"/>
        <v>9.2920353982300891E-2</v>
      </c>
      <c r="L70" s="5"/>
      <c r="M70">
        <v>73</v>
      </c>
      <c r="N70" s="12">
        <f t="shared" si="11"/>
        <v>0.32300884955752213</v>
      </c>
      <c r="O70">
        <v>21</v>
      </c>
      <c r="P70" s="18">
        <f t="shared" si="12"/>
        <v>9.2920353982300891E-2</v>
      </c>
      <c r="Q70">
        <v>226</v>
      </c>
      <c r="R70" s="5"/>
    </row>
    <row r="71" spans="1:18">
      <c r="A71" t="s">
        <v>41</v>
      </c>
      <c r="D71" s="4">
        <v>26</v>
      </c>
      <c r="E71" s="11">
        <f t="shared" si="8"/>
        <v>0.11504424778761062</v>
      </c>
      <c r="F71" s="5"/>
      <c r="G71">
        <v>84</v>
      </c>
      <c r="H71" s="12">
        <f t="shared" si="9"/>
        <v>0.37168141592920356</v>
      </c>
      <c r="J71">
        <v>28</v>
      </c>
      <c r="K71" s="12">
        <f t="shared" si="10"/>
        <v>0.12389380530973451</v>
      </c>
      <c r="L71" s="5"/>
      <c r="M71">
        <v>60</v>
      </c>
      <c r="N71" s="18">
        <f t="shared" si="11"/>
        <v>0.26548672566371684</v>
      </c>
      <c r="O71">
        <v>28</v>
      </c>
      <c r="P71" s="18">
        <f t="shared" si="12"/>
        <v>0.12389380530973451</v>
      </c>
      <c r="Q71">
        <v>226</v>
      </c>
      <c r="R71" s="5"/>
    </row>
    <row r="72" spans="1:18">
      <c r="A72" t="s">
        <v>42</v>
      </c>
      <c r="D72" s="4">
        <v>11</v>
      </c>
      <c r="E72" s="17">
        <f t="shared" si="8"/>
        <v>4.8672566371681415E-2</v>
      </c>
      <c r="F72" s="5"/>
      <c r="G72">
        <v>65</v>
      </c>
      <c r="H72" s="18">
        <f t="shared" si="9"/>
        <v>0.28761061946902655</v>
      </c>
      <c r="J72">
        <v>12</v>
      </c>
      <c r="K72" s="18">
        <f t="shared" si="10"/>
        <v>5.3097345132743362E-2</v>
      </c>
      <c r="L72" s="5"/>
      <c r="M72">
        <v>121</v>
      </c>
      <c r="N72" s="12">
        <f t="shared" si="11"/>
        <v>0.53539823008849563</v>
      </c>
      <c r="O72">
        <v>17</v>
      </c>
      <c r="P72" s="18">
        <f t="shared" si="12"/>
        <v>7.5221238938053103E-2</v>
      </c>
      <c r="Q72">
        <v>226</v>
      </c>
      <c r="R72" s="5"/>
    </row>
    <row r="73" spans="1:18">
      <c r="A73" t="s">
        <v>43</v>
      </c>
      <c r="D73" s="4">
        <v>9</v>
      </c>
      <c r="E73" s="17">
        <f t="shared" si="8"/>
        <v>3.9823008849557522E-2</v>
      </c>
      <c r="F73" s="5"/>
      <c r="G73">
        <v>24</v>
      </c>
      <c r="H73" s="18">
        <f t="shared" si="9"/>
        <v>0.10619469026548672</v>
      </c>
      <c r="J73">
        <v>3</v>
      </c>
      <c r="K73" s="18">
        <f t="shared" si="10"/>
        <v>1.3274336283185841E-2</v>
      </c>
      <c r="L73" s="5"/>
      <c r="M73">
        <v>141</v>
      </c>
      <c r="N73" s="12">
        <f t="shared" si="11"/>
        <v>0.62389380530973448</v>
      </c>
      <c r="O73">
        <v>49</v>
      </c>
      <c r="P73" s="18">
        <f t="shared" si="12"/>
        <v>0.2168141592920354</v>
      </c>
      <c r="Q73">
        <v>226</v>
      </c>
      <c r="R73" s="5"/>
    </row>
    <row r="74" spans="1:18">
      <c r="A74" t="s">
        <v>44</v>
      </c>
      <c r="D74" s="4">
        <v>8</v>
      </c>
      <c r="E74" s="17">
        <f t="shared" si="8"/>
        <v>3.5398230088495575E-2</v>
      </c>
      <c r="F74" s="5"/>
      <c r="G74">
        <v>37</v>
      </c>
      <c r="H74" s="12">
        <f t="shared" si="9"/>
        <v>0.16371681415929204</v>
      </c>
      <c r="J74">
        <v>10</v>
      </c>
      <c r="K74" s="18">
        <f t="shared" si="10"/>
        <v>4.4247787610619468E-2</v>
      </c>
      <c r="L74" s="5"/>
      <c r="M74">
        <v>123</v>
      </c>
      <c r="N74" s="12">
        <f t="shared" si="11"/>
        <v>0.54424778761061943</v>
      </c>
      <c r="O74">
        <v>48</v>
      </c>
      <c r="P74" s="18">
        <f t="shared" si="12"/>
        <v>0.21238938053097345</v>
      </c>
      <c r="Q74">
        <v>226</v>
      </c>
      <c r="R74" s="5"/>
    </row>
    <row r="75" spans="1:18">
      <c r="A75" t="s">
        <v>45</v>
      </c>
      <c r="D75" s="4">
        <v>29</v>
      </c>
      <c r="E75" s="11">
        <f t="shared" si="8"/>
        <v>0.12831858407079647</v>
      </c>
      <c r="F75" s="5"/>
      <c r="G75">
        <v>109</v>
      </c>
      <c r="H75" s="18">
        <f t="shared" si="9"/>
        <v>0.48230088495575218</v>
      </c>
      <c r="J75">
        <v>44</v>
      </c>
      <c r="K75" s="12">
        <f t="shared" si="10"/>
        <v>0.19469026548672566</v>
      </c>
      <c r="L75" s="5"/>
      <c r="M75">
        <v>16</v>
      </c>
      <c r="N75" s="18">
        <f t="shared" si="11"/>
        <v>7.0796460176991149E-2</v>
      </c>
      <c r="O75">
        <v>28</v>
      </c>
      <c r="P75" s="18">
        <f t="shared" si="12"/>
        <v>0.12389380530973451</v>
      </c>
      <c r="Q75">
        <v>226</v>
      </c>
      <c r="R75" s="5"/>
    </row>
    <row r="76" spans="1:18">
      <c r="A76" t="s">
        <v>46</v>
      </c>
      <c r="D76" s="4">
        <v>46</v>
      </c>
      <c r="E76" s="17">
        <f t="shared" si="8"/>
        <v>0.20353982300884957</v>
      </c>
      <c r="F76" s="5"/>
      <c r="G76">
        <v>98</v>
      </c>
      <c r="H76" s="12">
        <f t="shared" si="9"/>
        <v>0.4336283185840708</v>
      </c>
      <c r="J76">
        <v>25</v>
      </c>
      <c r="K76" s="18">
        <f t="shared" si="10"/>
        <v>0.11061946902654868</v>
      </c>
      <c r="L76" s="5"/>
      <c r="M76">
        <v>21</v>
      </c>
      <c r="N76" s="18">
        <f t="shared" si="11"/>
        <v>9.2920353982300891E-2</v>
      </c>
      <c r="O76">
        <v>36</v>
      </c>
      <c r="P76" s="18">
        <f t="shared" si="12"/>
        <v>0.15929203539823009</v>
      </c>
      <c r="Q76">
        <v>226</v>
      </c>
      <c r="R76" s="5"/>
    </row>
    <row r="77" spans="1:18">
      <c r="A77" t="s">
        <v>47</v>
      </c>
      <c r="D77" s="4">
        <v>32</v>
      </c>
      <c r="E77" s="11">
        <f t="shared" si="8"/>
        <v>0.1415929203539823</v>
      </c>
      <c r="F77" s="5"/>
      <c r="G77">
        <v>64</v>
      </c>
      <c r="H77" s="12">
        <f t="shared" si="9"/>
        <v>0.2831858407079646</v>
      </c>
      <c r="J77">
        <v>24</v>
      </c>
      <c r="K77" s="12">
        <f t="shared" si="10"/>
        <v>0.10619469026548672</v>
      </c>
      <c r="L77" s="5"/>
      <c r="M77">
        <v>63</v>
      </c>
      <c r="N77" s="18">
        <f t="shared" si="11"/>
        <v>0.27876106194690264</v>
      </c>
      <c r="O77">
        <v>43</v>
      </c>
      <c r="P77" s="18">
        <f t="shared" si="12"/>
        <v>0.19026548672566371</v>
      </c>
      <c r="Q77">
        <v>226</v>
      </c>
      <c r="R77" s="5"/>
    </row>
    <row r="78" spans="1:18">
      <c r="A78" t="s">
        <v>48</v>
      </c>
      <c r="D78" s="4">
        <v>108</v>
      </c>
      <c r="E78" s="11">
        <f t="shared" si="8"/>
        <v>0.47787610619469029</v>
      </c>
      <c r="F78" s="5"/>
      <c r="G78">
        <v>33</v>
      </c>
      <c r="H78" s="18">
        <f t="shared" si="9"/>
        <v>0.14601769911504425</v>
      </c>
      <c r="J78">
        <v>22</v>
      </c>
      <c r="K78" s="18">
        <f t="shared" si="10"/>
        <v>9.7345132743362831E-2</v>
      </c>
      <c r="L78" s="5"/>
      <c r="M78">
        <v>27</v>
      </c>
      <c r="N78" s="12">
        <f t="shared" si="11"/>
        <v>0.11946902654867257</v>
      </c>
      <c r="O78">
        <v>36</v>
      </c>
      <c r="P78" s="18">
        <f t="shared" si="12"/>
        <v>0.15929203539823009</v>
      </c>
      <c r="Q78">
        <v>226</v>
      </c>
      <c r="R78" s="5"/>
    </row>
    <row r="81" spans="1:15">
      <c r="A81" s="2" t="s">
        <v>49</v>
      </c>
      <c r="B81" s="3"/>
      <c r="C81" s="3"/>
      <c r="D81" s="3"/>
      <c r="E81" s="3"/>
      <c r="F81" s="3" t="s">
        <v>90</v>
      </c>
      <c r="G81" s="3" t="s">
        <v>91</v>
      </c>
      <c r="H81" s="3" t="s">
        <v>92</v>
      </c>
      <c r="I81" s="3" t="s">
        <v>93</v>
      </c>
      <c r="J81" s="3" t="s">
        <v>94</v>
      </c>
      <c r="L81" s="3" t="s">
        <v>1</v>
      </c>
      <c r="M81" s="3" t="s">
        <v>150</v>
      </c>
    </row>
    <row r="82" spans="1:15">
      <c r="A82" t="s">
        <v>50</v>
      </c>
      <c r="F82" s="4">
        <v>28</v>
      </c>
      <c r="G82" s="4">
        <v>24</v>
      </c>
      <c r="H82" s="4">
        <v>25</v>
      </c>
      <c r="I82" s="4">
        <v>33</v>
      </c>
      <c r="J82" s="4">
        <v>16</v>
      </c>
      <c r="L82" s="16">
        <f>SUM(F82:K82)</f>
        <v>126</v>
      </c>
      <c r="M82" s="11">
        <f>(L82/226)</f>
        <v>0.55752212389380529</v>
      </c>
    </row>
    <row r="83" spans="1:15">
      <c r="A83" t="s">
        <v>51</v>
      </c>
      <c r="F83" s="4">
        <v>12</v>
      </c>
      <c r="G83" s="4">
        <v>17</v>
      </c>
      <c r="H83" s="4">
        <v>19</v>
      </c>
      <c r="I83" s="4">
        <v>23</v>
      </c>
      <c r="J83" s="4">
        <v>27</v>
      </c>
      <c r="L83" s="16">
        <f>SUM(F83:K83)</f>
        <v>98</v>
      </c>
      <c r="M83" s="11">
        <f t="shared" ref="M83:M84" si="13">(L83/226)</f>
        <v>0.4336283185840708</v>
      </c>
    </row>
    <row r="84" spans="1:15">
      <c r="A84" t="s">
        <v>109</v>
      </c>
      <c r="F84" s="4">
        <v>1</v>
      </c>
      <c r="G84" s="4">
        <v>0</v>
      </c>
      <c r="H84" s="4">
        <v>1</v>
      </c>
      <c r="I84" s="4">
        <v>0</v>
      </c>
      <c r="J84" s="4">
        <v>0</v>
      </c>
      <c r="L84" s="16">
        <f>SUM(F84:K84)</f>
        <v>2</v>
      </c>
      <c r="M84" s="17">
        <f t="shared" si="13"/>
        <v>8.8495575221238937E-3</v>
      </c>
    </row>
    <row r="85" spans="1:15">
      <c r="F85" s="4"/>
      <c r="G85" s="4"/>
      <c r="H85" s="4"/>
      <c r="I85" s="4"/>
      <c r="J85" s="4"/>
    </row>
    <row r="86" spans="1:15">
      <c r="A86" s="3" t="s">
        <v>52</v>
      </c>
      <c r="B86" s="3"/>
      <c r="C86" s="3"/>
      <c r="D86" s="3"/>
      <c r="E86" s="3" t="s">
        <v>90</v>
      </c>
      <c r="F86" s="3" t="s">
        <v>91</v>
      </c>
      <c r="G86" s="3" t="s">
        <v>92</v>
      </c>
      <c r="H86" s="3" t="s">
        <v>93</v>
      </c>
      <c r="I86" s="3" t="s">
        <v>94</v>
      </c>
      <c r="J86" s="3"/>
      <c r="K86" s="3" t="s">
        <v>1</v>
      </c>
      <c r="L86" s="3" t="s">
        <v>152</v>
      </c>
    </row>
    <row r="87" spans="1:15">
      <c r="A87" t="s">
        <v>53</v>
      </c>
      <c r="E87" s="4">
        <v>2</v>
      </c>
      <c r="F87" s="4">
        <v>1</v>
      </c>
      <c r="G87" s="4">
        <v>2</v>
      </c>
      <c r="H87" s="4">
        <v>1</v>
      </c>
      <c r="I87" s="4">
        <v>0</v>
      </c>
      <c r="J87" s="4"/>
      <c r="K87" s="16">
        <f>SUM(E87:J87)</f>
        <v>6</v>
      </c>
      <c r="L87" s="17">
        <f>(K87/98)</f>
        <v>6.1224489795918366E-2</v>
      </c>
    </row>
    <row r="88" spans="1:15">
      <c r="A88" t="s">
        <v>54</v>
      </c>
      <c r="E88" s="4">
        <v>6</v>
      </c>
      <c r="F88" s="4">
        <v>14</v>
      </c>
      <c r="G88" s="4">
        <v>10</v>
      </c>
      <c r="H88" s="4">
        <v>12</v>
      </c>
      <c r="I88" s="4">
        <v>22</v>
      </c>
      <c r="J88" s="4"/>
      <c r="K88" s="16">
        <f>SUM(E88:J88)</f>
        <v>64</v>
      </c>
      <c r="L88" s="11">
        <f t="shared" ref="L88:L90" si="14">(K88/98)</f>
        <v>0.65306122448979587</v>
      </c>
    </row>
    <row r="89" spans="1:15">
      <c r="A89" t="s">
        <v>55</v>
      </c>
      <c r="E89" s="4">
        <v>4</v>
      </c>
      <c r="F89" s="4">
        <v>2</v>
      </c>
      <c r="G89" s="4">
        <v>7</v>
      </c>
      <c r="H89" s="4">
        <v>10</v>
      </c>
      <c r="I89" s="4">
        <v>4</v>
      </c>
      <c r="J89" s="4"/>
      <c r="K89" s="16">
        <f>SUM(E89:J89)</f>
        <v>27</v>
      </c>
      <c r="L89" s="17">
        <f t="shared" si="14"/>
        <v>0.27551020408163263</v>
      </c>
    </row>
    <row r="90" spans="1:15">
      <c r="A90" t="s">
        <v>109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/>
      <c r="K90" s="16">
        <f>SUM(E90:J90)</f>
        <v>1</v>
      </c>
      <c r="L90" s="17">
        <f t="shared" si="14"/>
        <v>1.020408163265306E-2</v>
      </c>
    </row>
    <row r="91" spans="1:15">
      <c r="A91" t="s">
        <v>56</v>
      </c>
      <c r="F91" s="4"/>
      <c r="G91" s="4"/>
      <c r="H91" s="4"/>
      <c r="I91" s="4"/>
      <c r="J91" s="4"/>
    </row>
    <row r="92" spans="1:15">
      <c r="A92" s="2" t="s">
        <v>57</v>
      </c>
      <c r="B92" s="3"/>
      <c r="C92" s="3"/>
      <c r="D92" s="3"/>
      <c r="E92" s="3"/>
      <c r="F92" s="4"/>
      <c r="G92" s="4"/>
      <c r="H92" s="3" t="s">
        <v>90</v>
      </c>
      <c r="I92" s="3" t="s">
        <v>91</v>
      </c>
      <c r="J92" s="3" t="s">
        <v>92</v>
      </c>
      <c r="K92" s="3" t="s">
        <v>93</v>
      </c>
      <c r="L92" s="3" t="s">
        <v>94</v>
      </c>
      <c r="M92" s="3"/>
      <c r="N92" s="3" t="s">
        <v>1</v>
      </c>
      <c r="O92" s="3" t="s">
        <v>150</v>
      </c>
    </row>
    <row r="93" spans="1:15">
      <c r="A93" t="s">
        <v>58</v>
      </c>
      <c r="F93" s="4"/>
      <c r="G93" s="4"/>
      <c r="H93" s="4">
        <v>21</v>
      </c>
      <c r="I93" s="4">
        <v>25</v>
      </c>
      <c r="J93" s="4">
        <v>31</v>
      </c>
      <c r="K93" s="4">
        <v>29</v>
      </c>
      <c r="L93" s="4">
        <v>22</v>
      </c>
      <c r="M93" s="5"/>
      <c r="N93" s="16">
        <f>SUM(H93:M93)</f>
        <v>128</v>
      </c>
      <c r="O93" s="11">
        <f>(N93/226)</f>
        <v>0.5663716814159292</v>
      </c>
    </row>
    <row r="94" spans="1:15">
      <c r="A94" t="s">
        <v>59</v>
      </c>
      <c r="F94" s="4"/>
      <c r="G94" s="4"/>
      <c r="H94" s="4">
        <v>10</v>
      </c>
      <c r="I94" s="4">
        <v>11</v>
      </c>
      <c r="J94" s="4">
        <v>8</v>
      </c>
      <c r="K94" s="4">
        <v>17</v>
      </c>
      <c r="L94" s="4">
        <v>9</v>
      </c>
      <c r="M94" s="5"/>
      <c r="N94" s="16">
        <f>SUM(H94:M94)</f>
        <v>55</v>
      </c>
      <c r="O94" s="17">
        <f t="shared" ref="O94:O96" si="15">(N94/226)</f>
        <v>0.24336283185840707</v>
      </c>
    </row>
    <row r="95" spans="1:15">
      <c r="A95" t="s">
        <v>60</v>
      </c>
      <c r="F95" s="4"/>
      <c r="G95" s="4"/>
      <c r="H95" s="4">
        <v>9</v>
      </c>
      <c r="I95" s="4">
        <v>4</v>
      </c>
      <c r="J95" s="4">
        <v>6</v>
      </c>
      <c r="K95" s="4">
        <v>9</v>
      </c>
      <c r="L95" s="4">
        <v>10</v>
      </c>
      <c r="M95" s="5"/>
      <c r="N95" s="16">
        <f>SUM(H95:M95)</f>
        <v>38</v>
      </c>
      <c r="O95" s="11">
        <f t="shared" si="15"/>
        <v>0.16814159292035399</v>
      </c>
    </row>
    <row r="96" spans="1:15">
      <c r="A96" t="s">
        <v>109</v>
      </c>
      <c r="F96" s="4"/>
      <c r="G96" s="4"/>
      <c r="H96" s="4">
        <v>1</v>
      </c>
      <c r="I96" s="4">
        <v>1</v>
      </c>
      <c r="J96" s="4">
        <v>0</v>
      </c>
      <c r="K96" s="4">
        <v>1</v>
      </c>
      <c r="L96" s="4">
        <v>2</v>
      </c>
      <c r="M96" s="5"/>
      <c r="N96" s="16">
        <f>SUM(H96:M96)</f>
        <v>5</v>
      </c>
      <c r="O96" s="17">
        <f t="shared" si="15"/>
        <v>2.2123893805309734E-2</v>
      </c>
    </row>
    <row r="97" spans="1:18">
      <c r="E97" s="5"/>
      <c r="F97" s="4"/>
      <c r="G97" s="4"/>
      <c r="H97" s="4"/>
      <c r="I97" s="4"/>
      <c r="J97" s="4"/>
      <c r="N97" s="16"/>
      <c r="O97" s="16"/>
    </row>
    <row r="98" spans="1:18">
      <c r="A98" s="2" t="s">
        <v>61</v>
      </c>
      <c r="B98" s="3"/>
      <c r="C98" s="3"/>
      <c r="D98" s="3"/>
      <c r="E98" s="3"/>
      <c r="F98" s="3" t="s">
        <v>90</v>
      </c>
      <c r="G98" s="3" t="s">
        <v>91</v>
      </c>
      <c r="H98" s="3" t="s">
        <v>92</v>
      </c>
      <c r="I98" s="3" t="s">
        <v>93</v>
      </c>
      <c r="J98" s="3" t="s">
        <v>94</v>
      </c>
      <c r="K98" s="3"/>
      <c r="L98" s="3" t="s">
        <v>1</v>
      </c>
      <c r="M98" s="3" t="s">
        <v>151</v>
      </c>
    </row>
    <row r="99" spans="1:18">
      <c r="A99" t="s">
        <v>10</v>
      </c>
      <c r="F99" s="4">
        <v>26</v>
      </c>
      <c r="G99" s="4">
        <v>28</v>
      </c>
      <c r="H99" s="4">
        <v>30</v>
      </c>
      <c r="I99" s="4">
        <v>39</v>
      </c>
      <c r="J99" s="4">
        <v>31</v>
      </c>
      <c r="K99" s="3"/>
      <c r="L99" s="16">
        <f>SUM(F99:K99)</f>
        <v>154</v>
      </c>
      <c r="M99" s="11">
        <f>(L99/226)</f>
        <v>0.68141592920353977</v>
      </c>
    </row>
    <row r="100" spans="1:18">
      <c r="A100" t="s">
        <v>62</v>
      </c>
      <c r="F100" s="4">
        <v>3</v>
      </c>
      <c r="G100" s="4">
        <v>6</v>
      </c>
      <c r="H100" s="4">
        <v>4</v>
      </c>
      <c r="I100" s="4">
        <v>6</v>
      </c>
      <c r="J100" s="4">
        <v>2</v>
      </c>
      <c r="L100" s="16">
        <f>SUM(F100:K100)</f>
        <v>21</v>
      </c>
      <c r="M100" s="17">
        <f t="shared" ref="M100:M102" si="16">(L100/226)</f>
        <v>9.2920353982300891E-2</v>
      </c>
    </row>
    <row r="101" spans="1:18">
      <c r="A101" t="s">
        <v>8</v>
      </c>
      <c r="F101" s="4">
        <v>10</v>
      </c>
      <c r="G101" s="4">
        <v>7</v>
      </c>
      <c r="H101" s="4">
        <v>11</v>
      </c>
      <c r="I101" s="4">
        <v>11</v>
      </c>
      <c r="J101" s="4">
        <v>10</v>
      </c>
      <c r="L101" s="16">
        <f>SUM(F101:K101)</f>
        <v>49</v>
      </c>
      <c r="M101" s="17">
        <f t="shared" si="16"/>
        <v>0.2168141592920354</v>
      </c>
    </row>
    <row r="102" spans="1:18">
      <c r="A102" t="s">
        <v>109</v>
      </c>
      <c r="F102" s="4">
        <v>2</v>
      </c>
      <c r="G102" s="4">
        <v>0</v>
      </c>
      <c r="H102" s="4">
        <v>0</v>
      </c>
      <c r="I102" s="4">
        <v>0</v>
      </c>
      <c r="J102" s="4">
        <v>0</v>
      </c>
      <c r="L102" s="16">
        <f>SUM(F102:K102)</f>
        <v>2</v>
      </c>
      <c r="M102" s="17">
        <f t="shared" si="16"/>
        <v>8.8495575221238937E-3</v>
      </c>
    </row>
    <row r="103" spans="1:18">
      <c r="F103" s="4"/>
      <c r="G103" s="4"/>
      <c r="H103" s="4"/>
      <c r="I103" s="4"/>
      <c r="J103" s="4"/>
    </row>
    <row r="104" spans="1:18">
      <c r="A104" s="2" t="s">
        <v>63</v>
      </c>
      <c r="B104" s="3"/>
      <c r="C104" s="3"/>
      <c r="D104" s="3"/>
      <c r="E104" s="3"/>
      <c r="F104" s="3"/>
      <c r="G104" s="3"/>
      <c r="H104" s="3"/>
      <c r="I104" s="3"/>
      <c r="J104" s="3"/>
      <c r="K104" s="3" t="s">
        <v>90</v>
      </c>
      <c r="L104" s="3" t="s">
        <v>91</v>
      </c>
      <c r="M104" s="3" t="s">
        <v>92</v>
      </c>
      <c r="N104" s="3" t="s">
        <v>93</v>
      </c>
      <c r="O104" s="3" t="s">
        <v>94</v>
      </c>
      <c r="Q104" s="3" t="s">
        <v>1</v>
      </c>
      <c r="R104" s="13" t="s">
        <v>172</v>
      </c>
    </row>
    <row r="105" spans="1:18">
      <c r="A105" t="s">
        <v>64</v>
      </c>
      <c r="E105" s="5"/>
      <c r="K105" s="4">
        <v>12</v>
      </c>
      <c r="L105" s="4">
        <v>10</v>
      </c>
      <c r="M105" s="4">
        <v>13</v>
      </c>
      <c r="N105" s="4">
        <v>19</v>
      </c>
      <c r="O105" s="4">
        <v>9</v>
      </c>
      <c r="Q105" s="16">
        <f t="shared" ref="Q105:Q111" si="17">SUM(K105:P105)</f>
        <v>63</v>
      </c>
      <c r="R105" s="12">
        <f>(Q105/318)</f>
        <v>0.19811320754716982</v>
      </c>
    </row>
    <row r="106" spans="1:18">
      <c r="A106" t="s">
        <v>65</v>
      </c>
      <c r="E106" s="5"/>
      <c r="K106" s="4">
        <v>10</v>
      </c>
      <c r="L106" s="4">
        <v>11</v>
      </c>
      <c r="M106" s="4">
        <v>11</v>
      </c>
      <c r="N106" s="4">
        <v>10</v>
      </c>
      <c r="O106" s="4">
        <v>18</v>
      </c>
      <c r="Q106" s="16">
        <f t="shared" si="17"/>
        <v>60</v>
      </c>
      <c r="R106" s="12">
        <f t="shared" ref="R106:R111" si="18">(Q106/318)</f>
        <v>0.18867924528301888</v>
      </c>
    </row>
    <row r="107" spans="1:18">
      <c r="A107" t="s">
        <v>66</v>
      </c>
      <c r="E107" s="5"/>
      <c r="K107" s="4">
        <v>5</v>
      </c>
      <c r="L107" s="4">
        <v>5</v>
      </c>
      <c r="M107" s="4">
        <v>7</v>
      </c>
      <c r="N107" s="4">
        <v>8</v>
      </c>
      <c r="O107" s="4">
        <v>5</v>
      </c>
      <c r="Q107" s="16">
        <f t="shared" si="17"/>
        <v>30</v>
      </c>
      <c r="R107" s="18">
        <f t="shared" si="18"/>
        <v>9.4339622641509441E-2</v>
      </c>
    </row>
    <row r="108" spans="1:18">
      <c r="A108" t="s">
        <v>67</v>
      </c>
      <c r="E108" s="5"/>
      <c r="K108" s="4">
        <v>12</v>
      </c>
      <c r="L108" s="4">
        <v>7</v>
      </c>
      <c r="M108" s="4">
        <v>9</v>
      </c>
      <c r="N108" s="4">
        <v>11</v>
      </c>
      <c r="O108" s="4">
        <v>5</v>
      </c>
      <c r="Q108" s="16">
        <f t="shared" si="17"/>
        <v>44</v>
      </c>
      <c r="R108" s="12">
        <f t="shared" si="18"/>
        <v>0.13836477987421383</v>
      </c>
    </row>
    <row r="109" spans="1:18">
      <c r="A109" t="s">
        <v>68</v>
      </c>
      <c r="E109" s="5"/>
      <c r="K109" s="4">
        <v>5</v>
      </c>
      <c r="L109" s="4">
        <v>6</v>
      </c>
      <c r="M109" s="4">
        <v>9</v>
      </c>
      <c r="N109" s="4">
        <v>11</v>
      </c>
      <c r="O109" s="4">
        <v>8</v>
      </c>
      <c r="Q109" s="16">
        <f t="shared" si="17"/>
        <v>39</v>
      </c>
      <c r="R109" s="12">
        <f t="shared" si="18"/>
        <v>0.12264150943396226</v>
      </c>
    </row>
    <row r="110" spans="1:18">
      <c r="A110" t="s">
        <v>69</v>
      </c>
      <c r="E110" s="5"/>
      <c r="K110" s="4">
        <v>16</v>
      </c>
      <c r="L110" s="4">
        <v>15</v>
      </c>
      <c r="M110" s="4">
        <v>15</v>
      </c>
      <c r="N110" s="4">
        <v>13</v>
      </c>
      <c r="O110" s="4">
        <v>17</v>
      </c>
      <c r="Q110" s="16">
        <f t="shared" si="17"/>
        <v>76</v>
      </c>
      <c r="R110" s="18">
        <f t="shared" si="18"/>
        <v>0.2389937106918239</v>
      </c>
    </row>
    <row r="111" spans="1:18">
      <c r="A111" t="s">
        <v>109</v>
      </c>
      <c r="E111" s="5"/>
      <c r="K111" s="4">
        <v>1</v>
      </c>
      <c r="L111" s="4">
        <v>2</v>
      </c>
      <c r="M111" s="4">
        <v>1</v>
      </c>
      <c r="N111" s="4">
        <v>2</v>
      </c>
      <c r="O111" s="4">
        <v>0</v>
      </c>
      <c r="Q111" s="16">
        <f t="shared" si="17"/>
        <v>6</v>
      </c>
      <c r="R111" s="18">
        <f t="shared" si="18"/>
        <v>1.8867924528301886E-2</v>
      </c>
    </row>
    <row r="112" spans="1:18">
      <c r="D112" s="5"/>
      <c r="E112" s="5"/>
    </row>
    <row r="113" spans="1:15">
      <c r="A113" s="2" t="s">
        <v>70</v>
      </c>
      <c r="B113" s="3"/>
      <c r="C113" s="3"/>
      <c r="D113" s="3"/>
      <c r="E113" s="3"/>
      <c r="F113" s="3"/>
      <c r="G113" s="3"/>
      <c r="H113" s="3" t="s">
        <v>90</v>
      </c>
      <c r="I113" s="3" t="s">
        <v>91</v>
      </c>
      <c r="J113" s="3" t="s">
        <v>92</v>
      </c>
      <c r="K113" s="3" t="s">
        <v>93</v>
      </c>
      <c r="L113" s="3" t="s">
        <v>94</v>
      </c>
      <c r="N113" s="3" t="s">
        <v>1</v>
      </c>
      <c r="O113" s="3" t="s">
        <v>150</v>
      </c>
    </row>
    <row r="114" spans="1:15">
      <c r="A114" t="s">
        <v>71</v>
      </c>
      <c r="E114" s="5"/>
      <c r="F114" s="5"/>
      <c r="H114" s="4">
        <v>22</v>
      </c>
      <c r="I114" s="4">
        <v>15</v>
      </c>
      <c r="J114" s="4">
        <v>20</v>
      </c>
      <c r="K114" s="4">
        <v>29</v>
      </c>
      <c r="L114" s="4">
        <v>18</v>
      </c>
      <c r="N114" s="16">
        <f>SUM(H114:M114)</f>
        <v>104</v>
      </c>
      <c r="O114" s="11">
        <f>(N114/226)</f>
        <v>0.46017699115044247</v>
      </c>
    </row>
    <row r="115" spans="1:15">
      <c r="A115" t="s">
        <v>72</v>
      </c>
      <c r="E115" s="5"/>
      <c r="F115" s="5"/>
      <c r="H115" s="4">
        <v>8</v>
      </c>
      <c r="I115" s="4">
        <v>12</v>
      </c>
      <c r="J115" s="4">
        <v>11</v>
      </c>
      <c r="K115" s="4">
        <v>10</v>
      </c>
      <c r="L115" s="4">
        <v>10</v>
      </c>
      <c r="N115" s="16">
        <f>SUM(H115:M115)</f>
        <v>51</v>
      </c>
      <c r="O115" s="17">
        <f t="shared" ref="O115:O118" si="19">(N115/226)</f>
        <v>0.22566371681415928</v>
      </c>
    </row>
    <row r="116" spans="1:15">
      <c r="A116" t="s">
        <v>73</v>
      </c>
      <c r="E116" s="5"/>
      <c r="F116" s="5"/>
      <c r="H116" s="4">
        <v>1</v>
      </c>
      <c r="I116" s="4">
        <v>6</v>
      </c>
      <c r="J116" s="4">
        <v>2</v>
      </c>
      <c r="K116" s="4">
        <v>3</v>
      </c>
      <c r="L116" s="4">
        <v>5</v>
      </c>
      <c r="N116" s="16">
        <f>SUM(H116:M116)</f>
        <v>17</v>
      </c>
      <c r="O116" s="11">
        <f t="shared" si="19"/>
        <v>7.5221238938053103E-2</v>
      </c>
    </row>
    <row r="117" spans="1:15">
      <c r="A117" t="s">
        <v>74</v>
      </c>
      <c r="E117" s="5"/>
      <c r="F117" s="5"/>
      <c r="H117" s="4">
        <v>7</v>
      </c>
      <c r="I117" s="4">
        <v>7</v>
      </c>
      <c r="J117" s="4">
        <v>9</v>
      </c>
      <c r="K117" s="4">
        <v>14</v>
      </c>
      <c r="L117" s="4">
        <v>10</v>
      </c>
      <c r="N117" s="16">
        <f>SUM(H117:M117)</f>
        <v>47</v>
      </c>
      <c r="O117" s="11">
        <f t="shared" si="19"/>
        <v>0.20796460176991149</v>
      </c>
    </row>
    <row r="118" spans="1:15">
      <c r="A118" t="s">
        <v>109</v>
      </c>
      <c r="E118" s="5"/>
      <c r="F118" s="5"/>
      <c r="H118" s="4">
        <v>3</v>
      </c>
      <c r="I118" s="4">
        <v>1</v>
      </c>
      <c r="J118" s="4">
        <v>3</v>
      </c>
      <c r="K118" s="4">
        <v>0</v>
      </c>
      <c r="L118" s="4">
        <v>0</v>
      </c>
      <c r="N118" s="16">
        <f>SUM(H118:M118)</f>
        <v>7</v>
      </c>
      <c r="O118" s="17">
        <f t="shared" si="19"/>
        <v>3.0973451327433628E-2</v>
      </c>
    </row>
    <row r="120" spans="1:15">
      <c r="A120" s="2" t="s">
        <v>75</v>
      </c>
      <c r="B120" s="3"/>
      <c r="C120" s="3"/>
      <c r="D120" s="3"/>
      <c r="E120" s="3"/>
      <c r="F120" s="3" t="s">
        <v>90</v>
      </c>
      <c r="G120" s="3" t="s">
        <v>91</v>
      </c>
      <c r="H120" s="3" t="s">
        <v>92</v>
      </c>
      <c r="I120" s="3" t="s">
        <v>93</v>
      </c>
      <c r="J120" s="3" t="s">
        <v>94</v>
      </c>
      <c r="L120" s="3" t="s">
        <v>1</v>
      </c>
      <c r="M120" s="3" t="s">
        <v>173</v>
      </c>
    </row>
    <row r="121" spans="1:15">
      <c r="A121" t="s">
        <v>76</v>
      </c>
      <c r="E121" s="5"/>
      <c r="F121" s="4">
        <v>12</v>
      </c>
      <c r="G121" s="4">
        <v>12</v>
      </c>
      <c r="H121" s="4">
        <v>18</v>
      </c>
      <c r="I121" s="4">
        <v>23</v>
      </c>
      <c r="J121" s="4">
        <v>13</v>
      </c>
      <c r="L121" s="16">
        <f>SUM(F121:K121)</f>
        <v>78</v>
      </c>
      <c r="M121" s="11">
        <f>(L121/256)</f>
        <v>0.3046875</v>
      </c>
    </row>
    <row r="122" spans="1:15">
      <c r="A122" t="s">
        <v>77</v>
      </c>
      <c r="E122" s="5"/>
      <c r="F122" s="4">
        <v>5</v>
      </c>
      <c r="G122" s="4">
        <v>0</v>
      </c>
      <c r="H122" s="4">
        <v>0</v>
      </c>
      <c r="I122" s="4">
        <v>1</v>
      </c>
      <c r="J122" s="4">
        <v>1</v>
      </c>
      <c r="L122" s="16">
        <f>SUM(F122:K122)</f>
        <v>7</v>
      </c>
      <c r="M122" s="17">
        <f t="shared" ref="M122:M125" si="20">(L122/256)</f>
        <v>2.734375E-2</v>
      </c>
    </row>
    <row r="123" spans="1:15">
      <c r="A123" t="s">
        <v>78</v>
      </c>
      <c r="E123" s="5"/>
      <c r="F123" s="4">
        <v>30</v>
      </c>
      <c r="G123" s="4">
        <v>28</v>
      </c>
      <c r="H123" s="4">
        <v>30</v>
      </c>
      <c r="I123" s="4">
        <v>40</v>
      </c>
      <c r="J123" s="4">
        <v>32</v>
      </c>
      <c r="L123" s="16">
        <f>SUM(F123:K123)</f>
        <v>160</v>
      </c>
      <c r="M123" s="11">
        <f t="shared" si="20"/>
        <v>0.625</v>
      </c>
    </row>
    <row r="124" spans="1:15">
      <c r="A124" t="s">
        <v>79</v>
      </c>
      <c r="E124" s="5"/>
      <c r="F124" s="4">
        <v>1</v>
      </c>
      <c r="G124" s="4">
        <v>4</v>
      </c>
      <c r="H124" s="4">
        <v>0</v>
      </c>
      <c r="I124" s="4">
        <v>1</v>
      </c>
      <c r="J124" s="4">
        <v>2</v>
      </c>
      <c r="L124" s="16">
        <f>SUM(F124:K124)</f>
        <v>8</v>
      </c>
      <c r="M124" s="17">
        <f t="shared" si="20"/>
        <v>3.125E-2</v>
      </c>
    </row>
    <row r="125" spans="1:15">
      <c r="A125" t="s">
        <v>109</v>
      </c>
      <c r="E125" s="5"/>
      <c r="F125" s="4">
        <v>1</v>
      </c>
      <c r="G125" s="4">
        <v>1</v>
      </c>
      <c r="H125" s="4">
        <v>0</v>
      </c>
      <c r="I125" s="4">
        <v>0</v>
      </c>
      <c r="J125" s="4">
        <v>1</v>
      </c>
      <c r="L125" s="16">
        <f>SUM(F125:K125)</f>
        <v>3</v>
      </c>
      <c r="M125" s="17">
        <f t="shared" si="20"/>
        <v>1.171875E-2</v>
      </c>
    </row>
    <row r="126" spans="1:15">
      <c r="F126" s="4"/>
      <c r="G126" s="4"/>
      <c r="H126" s="4"/>
      <c r="I126" s="4"/>
      <c r="J126" s="4"/>
    </row>
    <row r="127" spans="1:15">
      <c r="A127" s="3" t="s">
        <v>80</v>
      </c>
      <c r="B127" s="3"/>
      <c r="C127" s="3"/>
      <c r="D127" s="3"/>
      <c r="E127" s="3"/>
      <c r="F127" s="3"/>
      <c r="G127" s="3"/>
      <c r="H127" s="3" t="s">
        <v>90</v>
      </c>
      <c r="I127" s="3" t="s">
        <v>91</v>
      </c>
      <c r="J127" s="3" t="s">
        <v>92</v>
      </c>
      <c r="K127" s="3" t="s">
        <v>93</v>
      </c>
      <c r="L127" s="3" t="s">
        <v>94</v>
      </c>
      <c r="N127" s="3" t="s">
        <v>1</v>
      </c>
      <c r="O127" s="3" t="s">
        <v>174</v>
      </c>
    </row>
    <row r="128" spans="1:15">
      <c r="A128" t="s">
        <v>81</v>
      </c>
      <c r="H128" s="4">
        <v>0</v>
      </c>
      <c r="I128" s="4">
        <v>0</v>
      </c>
      <c r="J128" s="4">
        <v>0</v>
      </c>
      <c r="K128" s="4">
        <v>0</v>
      </c>
      <c r="L128" s="4">
        <v>1</v>
      </c>
      <c r="M128" s="4"/>
      <c r="N128" s="16">
        <f>SUM(H128:M128)</f>
        <v>1</v>
      </c>
      <c r="O128" s="17">
        <f>(N128/182)</f>
        <v>5.4945054945054949E-3</v>
      </c>
    </row>
    <row r="129" spans="1:20">
      <c r="A129" t="s">
        <v>82</v>
      </c>
      <c r="H129" s="4">
        <v>5</v>
      </c>
      <c r="I129" s="4">
        <v>5</v>
      </c>
      <c r="J129" s="4">
        <v>12</v>
      </c>
      <c r="K129" s="4">
        <v>6</v>
      </c>
      <c r="L129" s="4">
        <v>7</v>
      </c>
      <c r="M129" s="4"/>
      <c r="N129" s="16">
        <f>SUM(H129:M129)</f>
        <v>35</v>
      </c>
      <c r="O129" s="11">
        <f t="shared" ref="O129:O131" si="21">(N129/182)</f>
        <v>0.19230769230769232</v>
      </c>
    </row>
    <row r="130" spans="1:20">
      <c r="A130" t="s">
        <v>83</v>
      </c>
      <c r="H130" s="4">
        <v>23</v>
      </c>
      <c r="I130" s="4">
        <v>24</v>
      </c>
      <c r="J130" s="4">
        <v>28</v>
      </c>
      <c r="K130" s="4">
        <v>38</v>
      </c>
      <c r="L130" s="4">
        <v>25</v>
      </c>
      <c r="M130" s="4"/>
      <c r="N130" s="16">
        <f>SUM(H130:M130)</f>
        <v>138</v>
      </c>
      <c r="O130" s="11">
        <f t="shared" si="21"/>
        <v>0.75824175824175821</v>
      </c>
    </row>
    <row r="131" spans="1:20">
      <c r="A131" t="s">
        <v>109</v>
      </c>
      <c r="H131" s="4">
        <v>3</v>
      </c>
      <c r="I131" s="4">
        <v>2</v>
      </c>
      <c r="J131" s="4">
        <v>1</v>
      </c>
      <c r="K131" s="4">
        <v>0</v>
      </c>
      <c r="L131" s="4">
        <v>2</v>
      </c>
      <c r="M131" s="4"/>
      <c r="N131" s="16">
        <f>SUM(H131:M131)</f>
        <v>8</v>
      </c>
      <c r="O131" s="17">
        <f t="shared" si="21"/>
        <v>4.3956043956043959E-2</v>
      </c>
    </row>
    <row r="132" spans="1:20">
      <c r="H132" s="4"/>
      <c r="I132" s="4"/>
      <c r="J132" s="4"/>
      <c r="K132" s="4"/>
      <c r="L132" s="4"/>
      <c r="M132" s="4"/>
    </row>
    <row r="133" spans="1:20">
      <c r="A133" s="2" t="s">
        <v>177</v>
      </c>
      <c r="B133" s="3"/>
      <c r="C133" s="3"/>
      <c r="D133" s="3" t="s">
        <v>90</v>
      </c>
      <c r="E133" s="3"/>
      <c r="F133" s="3" t="s">
        <v>91</v>
      </c>
      <c r="G133" s="3"/>
      <c r="H133" s="3" t="s">
        <v>92</v>
      </c>
      <c r="I133" s="3"/>
      <c r="J133" s="3" t="s">
        <v>93</v>
      </c>
      <c r="K133" s="3"/>
      <c r="L133" s="3" t="s">
        <v>94</v>
      </c>
      <c r="M133" s="3"/>
      <c r="N133" s="3" t="s">
        <v>1</v>
      </c>
      <c r="P133" s="3" t="s">
        <v>150</v>
      </c>
    </row>
    <row r="134" spans="1:20">
      <c r="A134" s="6"/>
      <c r="B134" s="5"/>
      <c r="C134" s="16"/>
      <c r="D134" s="4" t="s">
        <v>100</v>
      </c>
      <c r="E134" s="4"/>
      <c r="F134" s="4" t="s">
        <v>110</v>
      </c>
      <c r="G134" s="4"/>
      <c r="H134" s="4" t="s">
        <v>118</v>
      </c>
      <c r="I134" s="4"/>
      <c r="J134" s="4" t="s">
        <v>127</v>
      </c>
      <c r="K134" s="4"/>
      <c r="L134" s="4" t="s">
        <v>134</v>
      </c>
      <c r="M134" s="4"/>
      <c r="N134" s="16" t="s">
        <v>141</v>
      </c>
      <c r="O134" s="5"/>
      <c r="P134" s="5" t="s">
        <v>154</v>
      </c>
      <c r="Q134" s="18"/>
    </row>
    <row r="135" spans="1:20">
      <c r="A135" s="6"/>
      <c r="B135" s="5"/>
      <c r="C135" s="16"/>
      <c r="D135" s="4" t="s">
        <v>101</v>
      </c>
      <c r="E135" s="4"/>
      <c r="F135" s="4" t="s">
        <v>111</v>
      </c>
      <c r="G135" s="4"/>
      <c r="H135" s="4" t="s">
        <v>119</v>
      </c>
      <c r="I135" s="4"/>
      <c r="J135" s="4" t="s">
        <v>111</v>
      </c>
      <c r="K135" s="4"/>
      <c r="L135" s="4" t="s">
        <v>128</v>
      </c>
      <c r="M135" s="4"/>
      <c r="N135" s="16" t="s">
        <v>119</v>
      </c>
      <c r="O135" s="5"/>
      <c r="P135" s="16" t="s">
        <v>155</v>
      </c>
      <c r="Q135" s="18"/>
    </row>
    <row r="136" spans="1:20">
      <c r="A136" s="6"/>
      <c r="B136" s="5"/>
      <c r="C136" s="16"/>
      <c r="D136" s="4" t="s">
        <v>102</v>
      </c>
      <c r="E136" s="4"/>
      <c r="F136" s="4" t="s">
        <v>112</v>
      </c>
      <c r="G136" s="4"/>
      <c r="H136" s="4" t="s">
        <v>120</v>
      </c>
      <c r="I136" s="4"/>
      <c r="J136" s="4" t="s">
        <v>128</v>
      </c>
      <c r="K136" s="4"/>
      <c r="L136" s="4" t="s">
        <v>135</v>
      </c>
      <c r="M136" s="4"/>
      <c r="N136" s="16" t="s">
        <v>120</v>
      </c>
      <c r="O136" s="5"/>
      <c r="P136" s="16" t="s">
        <v>156</v>
      </c>
      <c r="Q136" s="18"/>
    </row>
    <row r="137" spans="1:20">
      <c r="A137" s="6"/>
      <c r="B137" s="5"/>
      <c r="C137" s="16"/>
      <c r="D137" s="4" t="s">
        <v>103</v>
      </c>
      <c r="E137" s="4"/>
      <c r="F137" s="4" t="s">
        <v>102</v>
      </c>
      <c r="G137" s="4"/>
      <c r="H137" s="4" t="s">
        <v>121</v>
      </c>
      <c r="I137" s="4"/>
      <c r="J137" s="4" t="s">
        <v>129</v>
      </c>
      <c r="K137" s="4"/>
      <c r="L137" s="4" t="s">
        <v>136</v>
      </c>
      <c r="M137" s="4"/>
      <c r="N137" s="16" t="s">
        <v>142</v>
      </c>
      <c r="O137" s="5"/>
      <c r="P137" s="16" t="s">
        <v>157</v>
      </c>
      <c r="Q137" s="18"/>
    </row>
    <row r="138" spans="1:20">
      <c r="B138" s="5"/>
      <c r="C138" s="16"/>
      <c r="D138" s="4" t="s">
        <v>104</v>
      </c>
      <c r="E138" s="4"/>
      <c r="F138" s="4" t="s">
        <v>113</v>
      </c>
      <c r="G138" s="4"/>
      <c r="H138" s="4" t="s">
        <v>122</v>
      </c>
      <c r="I138" s="4"/>
      <c r="J138" s="4" t="s">
        <v>130</v>
      </c>
      <c r="K138" s="4"/>
      <c r="L138" s="4" t="s">
        <v>124</v>
      </c>
      <c r="M138" s="4"/>
      <c r="N138" s="16" t="s">
        <v>143</v>
      </c>
      <c r="O138" s="5"/>
      <c r="P138" s="5" t="s">
        <v>158</v>
      </c>
      <c r="Q138" s="18"/>
    </row>
    <row r="139" spans="1:20">
      <c r="B139" s="5"/>
      <c r="C139" s="4"/>
      <c r="D139" s="4" t="s">
        <v>105</v>
      </c>
      <c r="E139" s="4"/>
      <c r="F139" s="4" t="s">
        <v>114</v>
      </c>
      <c r="G139" s="4"/>
      <c r="H139" s="4" t="s">
        <v>123</v>
      </c>
      <c r="I139" s="4"/>
      <c r="J139" s="4" t="s">
        <v>131</v>
      </c>
      <c r="K139" s="4"/>
      <c r="L139" s="4" t="s">
        <v>137</v>
      </c>
      <c r="M139" s="4"/>
      <c r="N139" s="16" t="s">
        <v>144</v>
      </c>
      <c r="O139" s="5"/>
      <c r="P139" s="5" t="s">
        <v>159</v>
      </c>
      <c r="Q139" s="18"/>
    </row>
    <row r="140" spans="1:20">
      <c r="B140" s="5"/>
      <c r="D140" s="4" t="s">
        <v>106</v>
      </c>
      <c r="E140" s="4"/>
      <c r="F140" s="4" t="s">
        <v>115</v>
      </c>
      <c r="G140" s="4"/>
      <c r="H140" s="4" t="s">
        <v>124</v>
      </c>
      <c r="I140" s="4"/>
      <c r="J140" s="4" t="s">
        <v>132</v>
      </c>
      <c r="K140" s="4"/>
      <c r="L140" s="4" t="s">
        <v>138</v>
      </c>
      <c r="M140" s="4"/>
      <c r="N140" s="16" t="s">
        <v>145</v>
      </c>
      <c r="O140" s="5"/>
      <c r="P140" s="16" t="s">
        <v>160</v>
      </c>
      <c r="Q140" s="18"/>
      <c r="T140" s="16"/>
    </row>
    <row r="141" spans="1:20">
      <c r="A141" s="6"/>
      <c r="B141" s="5"/>
      <c r="D141" s="4" t="s">
        <v>107</v>
      </c>
      <c r="E141" s="4"/>
      <c r="F141" s="4" t="s">
        <v>116</v>
      </c>
      <c r="G141" s="4"/>
      <c r="H141" s="4" t="s">
        <v>125</v>
      </c>
      <c r="I141" s="4"/>
      <c r="J141" s="4" t="s">
        <v>125</v>
      </c>
      <c r="K141" s="4"/>
      <c r="L141" s="4" t="s">
        <v>139</v>
      </c>
      <c r="M141" s="4"/>
      <c r="N141" s="16" t="s">
        <v>146</v>
      </c>
      <c r="O141" s="5"/>
      <c r="P141" s="5" t="s">
        <v>161</v>
      </c>
      <c r="Q141" s="18"/>
    </row>
    <row r="142" spans="1:20">
      <c r="A142" s="6"/>
      <c r="B142" s="5"/>
      <c r="D142" s="4"/>
      <c r="E142" s="4"/>
      <c r="F142" s="4" t="s">
        <v>117</v>
      </c>
      <c r="G142" s="4"/>
      <c r="H142" s="4" t="s">
        <v>106</v>
      </c>
      <c r="I142" s="4"/>
      <c r="J142" s="4" t="s">
        <v>133</v>
      </c>
      <c r="K142" s="4"/>
      <c r="L142" s="4" t="s">
        <v>140</v>
      </c>
      <c r="M142" s="4"/>
      <c r="N142" s="16" t="s">
        <v>147</v>
      </c>
      <c r="O142" s="5"/>
      <c r="P142" s="5" t="s">
        <v>162</v>
      </c>
      <c r="Q142" s="18"/>
    </row>
    <row r="143" spans="1:20">
      <c r="A143" s="6"/>
      <c r="D143" s="4"/>
      <c r="E143" s="4"/>
      <c r="F143" s="4"/>
      <c r="G143" s="4"/>
      <c r="H143" s="4" t="s">
        <v>126</v>
      </c>
      <c r="I143" s="4"/>
      <c r="J143" s="4"/>
      <c r="K143" s="4"/>
      <c r="L143" s="4"/>
      <c r="M143" s="16"/>
      <c r="N143" s="16" t="s">
        <v>148</v>
      </c>
      <c r="O143" s="5"/>
      <c r="P143" s="5" t="s">
        <v>163</v>
      </c>
      <c r="Q143" s="18"/>
    </row>
    <row r="144" spans="1:20">
      <c r="A144" s="6"/>
      <c r="D144" s="4"/>
      <c r="E144" s="4"/>
      <c r="F144" s="4"/>
      <c r="G144" s="4"/>
      <c r="H144" s="4"/>
      <c r="I144" s="4"/>
      <c r="J144" s="4"/>
      <c r="K144" s="4"/>
      <c r="L144" s="4"/>
      <c r="M144" s="16"/>
      <c r="N144" s="16" t="s">
        <v>149</v>
      </c>
      <c r="O144" s="5"/>
      <c r="P144" s="5" t="s">
        <v>164</v>
      </c>
      <c r="Q144" s="18"/>
    </row>
    <row r="145" spans="1:17">
      <c r="A145" t="s">
        <v>109</v>
      </c>
      <c r="D145" s="4">
        <v>9</v>
      </c>
      <c r="E145" s="4"/>
      <c r="F145" s="4">
        <v>0</v>
      </c>
      <c r="G145" s="4"/>
      <c r="H145" s="4">
        <v>4</v>
      </c>
      <c r="I145" s="4"/>
      <c r="J145" s="4">
        <v>3</v>
      </c>
      <c r="K145" s="4"/>
      <c r="L145" s="4">
        <v>2</v>
      </c>
      <c r="M145" s="16"/>
      <c r="N145" s="16">
        <f>SUM(D145:M145)</f>
        <v>18</v>
      </c>
      <c r="O145" s="5"/>
      <c r="P145" s="17">
        <v>0.08</v>
      </c>
      <c r="Q145" s="18"/>
    </row>
    <row r="146" spans="1:17">
      <c r="A146" s="6"/>
      <c r="D146" s="4"/>
      <c r="E146" s="4"/>
      <c r="F146" s="4"/>
      <c r="G146" s="4"/>
      <c r="H146" s="4"/>
      <c r="I146" s="4"/>
      <c r="J146" s="4"/>
      <c r="K146" s="4"/>
      <c r="L146" s="4"/>
      <c r="Q146" s="5"/>
    </row>
    <row r="147" spans="1:17">
      <c r="A147" s="2" t="s">
        <v>84</v>
      </c>
      <c r="B147" s="3"/>
      <c r="C147" s="3"/>
      <c r="D147" s="3"/>
      <c r="E147" s="3"/>
      <c r="F147" s="3" t="s">
        <v>90</v>
      </c>
      <c r="G147" s="3" t="s">
        <v>91</v>
      </c>
      <c r="H147" s="7" t="s">
        <v>92</v>
      </c>
      <c r="I147" s="7" t="s">
        <v>93</v>
      </c>
      <c r="J147" s="7" t="s">
        <v>94</v>
      </c>
      <c r="L147" s="3" t="s">
        <v>1</v>
      </c>
      <c r="M147" s="3" t="s">
        <v>150</v>
      </c>
    </row>
    <row r="148" spans="1:17">
      <c r="A148" t="s">
        <v>85</v>
      </c>
      <c r="E148" s="5"/>
      <c r="F148" s="4">
        <v>25</v>
      </c>
      <c r="G148" s="4">
        <v>25</v>
      </c>
      <c r="H148" s="4">
        <v>22</v>
      </c>
      <c r="I148" s="4">
        <v>28</v>
      </c>
      <c r="J148" s="4">
        <v>26</v>
      </c>
      <c r="K148" s="4"/>
      <c r="L148" s="16">
        <f>SUM(F148:K148)</f>
        <v>126</v>
      </c>
      <c r="M148" s="17">
        <f>(L148/226)</f>
        <v>0.55752212389380529</v>
      </c>
    </row>
    <row r="149" spans="1:17">
      <c r="A149" t="s">
        <v>86</v>
      </c>
      <c r="E149" s="5"/>
      <c r="F149" s="4">
        <v>13</v>
      </c>
      <c r="G149" s="4">
        <v>15</v>
      </c>
      <c r="H149" s="4">
        <v>23</v>
      </c>
      <c r="I149" s="4">
        <v>27</v>
      </c>
      <c r="J149" s="4">
        <v>17</v>
      </c>
      <c r="K149" s="4"/>
      <c r="L149" s="16">
        <f>SUM(F149:K149)</f>
        <v>95</v>
      </c>
      <c r="M149" s="17">
        <f t="shared" ref="M149:M150" si="22">(L149/226)</f>
        <v>0.42035398230088494</v>
      </c>
    </row>
    <row r="150" spans="1:17">
      <c r="A150" t="s">
        <v>109</v>
      </c>
      <c r="E150" s="5"/>
      <c r="F150" s="4">
        <v>3</v>
      </c>
      <c r="G150" s="4">
        <v>1</v>
      </c>
      <c r="H150" s="4">
        <v>0</v>
      </c>
      <c r="I150" s="4">
        <v>1</v>
      </c>
      <c r="J150" s="4">
        <v>0</v>
      </c>
      <c r="K150" s="4"/>
      <c r="L150" s="16">
        <f>SUM(F150:K150)</f>
        <v>5</v>
      </c>
      <c r="M150" s="17">
        <f t="shared" si="22"/>
        <v>2.2123893805309734E-2</v>
      </c>
    </row>
    <row r="151" spans="1:17">
      <c r="D151" s="5"/>
      <c r="E151" s="5"/>
      <c r="J151" s="5"/>
      <c r="K151" s="5"/>
      <c r="M151" s="5"/>
    </row>
    <row r="152" spans="1:17">
      <c r="A152" s="2" t="s">
        <v>87</v>
      </c>
      <c r="B152" s="3"/>
      <c r="C152" s="3"/>
      <c r="D152" s="3"/>
      <c r="E152" s="3" t="s">
        <v>90</v>
      </c>
      <c r="F152" s="3" t="s">
        <v>91</v>
      </c>
      <c r="G152" s="3" t="s">
        <v>92</v>
      </c>
      <c r="H152" s="3" t="s">
        <v>93</v>
      </c>
      <c r="I152" s="3" t="s">
        <v>94</v>
      </c>
      <c r="K152" s="3" t="s">
        <v>1</v>
      </c>
      <c r="L152" s="3" t="s">
        <v>150</v>
      </c>
    </row>
    <row r="153" spans="1:17">
      <c r="A153" t="s">
        <v>108</v>
      </c>
      <c r="E153" s="4">
        <v>1</v>
      </c>
      <c r="F153" s="4"/>
      <c r="G153" s="4"/>
      <c r="H153" s="4"/>
      <c r="I153" s="4"/>
      <c r="J153" s="4"/>
      <c r="K153" s="16">
        <f t="shared" ref="K153:K160" si="23">SUM(E153:J153)</f>
        <v>1</v>
      </c>
      <c r="L153" s="17">
        <f>(K153/226)</f>
        <v>4.4247787610619468E-3</v>
      </c>
    </row>
    <row r="154" spans="1:17">
      <c r="A154" t="s">
        <v>88</v>
      </c>
      <c r="E154" s="4">
        <v>28</v>
      </c>
      <c r="F154" s="4"/>
      <c r="G154" s="4"/>
      <c r="H154" s="4"/>
      <c r="I154" s="4"/>
      <c r="J154" s="4"/>
      <c r="K154" s="16">
        <f t="shared" si="23"/>
        <v>28</v>
      </c>
      <c r="L154" s="17">
        <f t="shared" ref="L154:L160" si="24">(K154/226)</f>
        <v>0.12389380530973451</v>
      </c>
    </row>
    <row r="155" spans="1:17">
      <c r="A155" t="s">
        <v>89</v>
      </c>
      <c r="E155" s="4">
        <v>8</v>
      </c>
      <c r="F155" s="4">
        <v>32</v>
      </c>
      <c r="G155" s="4"/>
      <c r="H155" s="4"/>
      <c r="I155" s="4"/>
      <c r="J155" s="4"/>
      <c r="K155" s="16">
        <f t="shared" si="23"/>
        <v>40</v>
      </c>
      <c r="L155" s="17">
        <f t="shared" si="24"/>
        <v>0.17699115044247787</v>
      </c>
    </row>
    <row r="156" spans="1:17">
      <c r="A156" t="s">
        <v>95</v>
      </c>
      <c r="E156" s="4"/>
      <c r="F156" s="4">
        <v>8</v>
      </c>
      <c r="G156" s="4">
        <v>33</v>
      </c>
      <c r="H156" s="4">
        <v>1</v>
      </c>
      <c r="I156" s="4"/>
      <c r="J156" s="4"/>
      <c r="K156" s="16">
        <f t="shared" si="23"/>
        <v>42</v>
      </c>
      <c r="L156" s="17">
        <f t="shared" si="24"/>
        <v>0.18584070796460178</v>
      </c>
    </row>
    <row r="157" spans="1:17">
      <c r="A157" t="s">
        <v>96</v>
      </c>
      <c r="E157" s="4"/>
      <c r="F157" s="4"/>
      <c r="G157" s="4">
        <v>11</v>
      </c>
      <c r="H157" s="4">
        <v>41</v>
      </c>
      <c r="I157" s="4"/>
      <c r="J157" s="4"/>
      <c r="K157" s="16">
        <f t="shared" si="23"/>
        <v>52</v>
      </c>
      <c r="L157" s="17">
        <f t="shared" si="24"/>
        <v>0.23008849557522124</v>
      </c>
    </row>
    <row r="158" spans="1:17">
      <c r="A158" t="s">
        <v>97</v>
      </c>
      <c r="E158" s="4"/>
      <c r="F158" s="4"/>
      <c r="G158" s="4"/>
      <c r="H158" s="4">
        <v>13</v>
      </c>
      <c r="I158" s="4">
        <v>34</v>
      </c>
      <c r="J158" s="4"/>
      <c r="K158" s="16">
        <f t="shared" si="23"/>
        <v>47</v>
      </c>
      <c r="L158" s="17">
        <f t="shared" si="24"/>
        <v>0.20796460176991149</v>
      </c>
    </row>
    <row r="159" spans="1:17">
      <c r="A159" t="s">
        <v>98</v>
      </c>
      <c r="E159" s="4"/>
      <c r="F159" s="4"/>
      <c r="G159" s="4"/>
      <c r="H159" s="4"/>
      <c r="I159" s="4">
        <v>9</v>
      </c>
      <c r="J159" s="4"/>
      <c r="K159" s="16">
        <f t="shared" si="23"/>
        <v>9</v>
      </c>
      <c r="L159" s="17">
        <f t="shared" si="24"/>
        <v>3.9823008849557522E-2</v>
      </c>
    </row>
    <row r="160" spans="1:17">
      <c r="A160" t="s">
        <v>109</v>
      </c>
      <c r="E160" s="4">
        <v>4</v>
      </c>
      <c r="F160" s="4">
        <v>1</v>
      </c>
      <c r="G160" s="4">
        <v>1</v>
      </c>
      <c r="H160" s="4">
        <v>1</v>
      </c>
      <c r="I160" s="4">
        <v>0</v>
      </c>
      <c r="J160" s="4"/>
      <c r="K160" s="16">
        <f t="shared" si="23"/>
        <v>7</v>
      </c>
      <c r="L160" s="17">
        <f t="shared" si="24"/>
        <v>3.0973451327433628E-2</v>
      </c>
    </row>
    <row r="163" spans="1:1">
      <c r="A163" s="5" t="s">
        <v>169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workbookViewId="0">
      <selection sqref="A1:XFD1048576"/>
    </sheetView>
  </sheetViews>
  <sheetFormatPr defaultRowHeight="15"/>
  <cols>
    <col min="1" max="1" width="9.140625" customWidth="1"/>
  </cols>
  <sheetData>
    <row r="2" spans="1:18">
      <c r="G2" s="23" t="s">
        <v>196</v>
      </c>
      <c r="H2" s="23"/>
      <c r="I2" s="23"/>
      <c r="J2" s="23"/>
      <c r="K2" s="23"/>
      <c r="L2" s="23"/>
      <c r="M2" s="23"/>
      <c r="N2" s="23"/>
    </row>
    <row r="4" spans="1:18">
      <c r="A4" s="3" t="s">
        <v>188</v>
      </c>
    </row>
    <row r="5" spans="1:18">
      <c r="A5" s="3" t="s">
        <v>5</v>
      </c>
      <c r="M5" s="3" t="s">
        <v>187</v>
      </c>
      <c r="O5" s="3" t="s">
        <v>186</v>
      </c>
      <c r="R5" s="3" t="s">
        <v>185</v>
      </c>
    </row>
    <row r="6" spans="1:18">
      <c r="M6" s="3"/>
    </row>
    <row r="7" spans="1:18">
      <c r="E7" s="5">
        <v>0</v>
      </c>
      <c r="M7" s="3">
        <v>1</v>
      </c>
      <c r="O7">
        <v>0</v>
      </c>
      <c r="R7">
        <v>0</v>
      </c>
    </row>
    <row r="8" spans="1:18">
      <c r="E8" s="5" t="s">
        <v>195</v>
      </c>
      <c r="I8" s="4"/>
      <c r="M8" s="3">
        <v>2</v>
      </c>
      <c r="O8">
        <v>1</v>
      </c>
      <c r="P8" s="22"/>
      <c r="R8">
        <v>3</v>
      </c>
    </row>
    <row r="9" spans="1:18">
      <c r="A9" t="s">
        <v>184</v>
      </c>
      <c r="E9" s="5" t="s">
        <v>194</v>
      </c>
      <c r="M9" s="3">
        <v>3</v>
      </c>
      <c r="O9">
        <v>5</v>
      </c>
      <c r="R9">
        <v>1</v>
      </c>
    </row>
    <row r="10" spans="1:18">
      <c r="E10" s="5" t="s">
        <v>193</v>
      </c>
      <c r="M10" s="3">
        <v>4</v>
      </c>
      <c r="O10">
        <v>6</v>
      </c>
      <c r="R10">
        <v>3</v>
      </c>
    </row>
    <row r="11" spans="1:18">
      <c r="E11" s="5" t="s">
        <v>192</v>
      </c>
      <c r="M11" s="3">
        <v>5</v>
      </c>
      <c r="O11">
        <v>2</v>
      </c>
      <c r="R11">
        <v>2</v>
      </c>
    </row>
    <row r="13" spans="1:18">
      <c r="C13" s="3" t="s">
        <v>1</v>
      </c>
      <c r="E13" s="5">
        <v>23</v>
      </c>
      <c r="M13" s="3"/>
      <c r="O13" s="5">
        <f>SUM(O8:O11)</f>
        <v>14</v>
      </c>
      <c r="R13" s="5">
        <f>SUM(R8:R11)</f>
        <v>9</v>
      </c>
    </row>
    <row r="15" spans="1:18">
      <c r="A15" s="3" t="s">
        <v>188</v>
      </c>
      <c r="E15" s="5"/>
    </row>
    <row r="16" spans="1:18">
      <c r="A16" s="3" t="s">
        <v>11</v>
      </c>
      <c r="J16" s="3" t="s">
        <v>187</v>
      </c>
      <c r="L16" s="3" t="s">
        <v>186</v>
      </c>
      <c r="O16" s="3" t="s">
        <v>185</v>
      </c>
    </row>
    <row r="17" spans="1:18">
      <c r="R17" s="22"/>
    </row>
    <row r="18" spans="1:18">
      <c r="E18" s="5">
        <v>0</v>
      </c>
      <c r="G18" s="5"/>
      <c r="J18" s="3">
        <v>1</v>
      </c>
      <c r="L18" s="4">
        <v>0</v>
      </c>
      <c r="O18">
        <v>0</v>
      </c>
      <c r="R18" s="22"/>
    </row>
    <row r="19" spans="1:18">
      <c r="E19" s="5">
        <v>0</v>
      </c>
      <c r="J19" s="3">
        <v>2</v>
      </c>
      <c r="L19">
        <v>0</v>
      </c>
      <c r="O19">
        <v>0</v>
      </c>
    </row>
    <row r="20" spans="1:18">
      <c r="A20" t="s">
        <v>184</v>
      </c>
      <c r="E20" s="5" t="s">
        <v>191</v>
      </c>
      <c r="J20" s="3">
        <v>3</v>
      </c>
      <c r="L20">
        <v>0</v>
      </c>
      <c r="O20">
        <v>1</v>
      </c>
    </row>
    <row r="21" spans="1:18">
      <c r="E21" s="5" t="s">
        <v>190</v>
      </c>
      <c r="J21" s="3">
        <v>4</v>
      </c>
      <c r="L21">
        <v>0</v>
      </c>
      <c r="O21">
        <v>3</v>
      </c>
    </row>
    <row r="22" spans="1:18">
      <c r="E22" s="5" t="s">
        <v>189</v>
      </c>
      <c r="J22" s="3">
        <v>5</v>
      </c>
      <c r="L22">
        <v>2</v>
      </c>
      <c r="O22">
        <v>0</v>
      </c>
    </row>
    <row r="23" spans="1:18">
      <c r="E23" s="5"/>
    </row>
    <row r="24" spans="1:18">
      <c r="C24" s="3" t="s">
        <v>1</v>
      </c>
      <c r="E24" s="5">
        <v>6</v>
      </c>
      <c r="L24" s="5">
        <v>2</v>
      </c>
      <c r="O24" s="5">
        <v>4</v>
      </c>
    </row>
    <row r="27" spans="1:18">
      <c r="A27" s="3" t="s">
        <v>188</v>
      </c>
    </row>
    <row r="28" spans="1:18">
      <c r="A28" s="3" t="s">
        <v>15</v>
      </c>
      <c r="J28" s="3" t="s">
        <v>187</v>
      </c>
      <c r="K28" s="3"/>
      <c r="L28" s="3" t="s">
        <v>186</v>
      </c>
      <c r="M28" s="3"/>
      <c r="N28" s="3"/>
      <c r="O28" s="3" t="s">
        <v>185</v>
      </c>
      <c r="P28" s="3"/>
    </row>
    <row r="29" spans="1:18">
      <c r="A29" s="3"/>
    </row>
    <row r="30" spans="1:18">
      <c r="E30" s="5">
        <v>0</v>
      </c>
      <c r="J30" s="3">
        <v>1</v>
      </c>
      <c r="L30">
        <v>0</v>
      </c>
      <c r="O30">
        <v>0</v>
      </c>
    </row>
    <row r="31" spans="1:18">
      <c r="A31" t="s">
        <v>184</v>
      </c>
      <c r="E31" s="5">
        <v>0</v>
      </c>
      <c r="J31" s="3">
        <v>2</v>
      </c>
      <c r="L31" s="4">
        <v>0</v>
      </c>
      <c r="M31" s="4"/>
      <c r="N31" s="4"/>
      <c r="O31" s="4">
        <v>0</v>
      </c>
      <c r="P31" s="4"/>
    </row>
    <row r="32" spans="1:18">
      <c r="E32" s="5">
        <v>0</v>
      </c>
      <c r="J32" s="3">
        <v>3</v>
      </c>
      <c r="L32">
        <v>0</v>
      </c>
      <c r="O32">
        <v>0</v>
      </c>
    </row>
    <row r="33" spans="3:15">
      <c r="E33" s="5">
        <v>0</v>
      </c>
      <c r="J33" s="3">
        <v>4</v>
      </c>
      <c r="L33">
        <v>0</v>
      </c>
      <c r="O33">
        <v>0</v>
      </c>
    </row>
    <row r="34" spans="3:15">
      <c r="E34" s="5" t="s">
        <v>183</v>
      </c>
      <c r="J34" s="3">
        <v>5</v>
      </c>
      <c r="L34" s="4">
        <v>1</v>
      </c>
      <c r="M34" s="4"/>
      <c r="N34" s="4"/>
      <c r="O34" s="4">
        <v>0</v>
      </c>
    </row>
    <row r="36" spans="3:15">
      <c r="C36" s="3" t="s">
        <v>1</v>
      </c>
      <c r="E36" s="5">
        <v>1</v>
      </c>
      <c r="L36" s="5">
        <v>1</v>
      </c>
      <c r="M36" s="5"/>
      <c r="N36" s="5"/>
      <c r="O36" s="5">
        <v>0</v>
      </c>
    </row>
  </sheetData>
  <pageMargins left="0.7" right="0.7" top="0.75" bottom="0.75" header="0.3" footer="0.3"/>
  <pageSetup paperSize="9" orientation="portrait" verticalDpi="0" r:id="rId1"/>
  <ignoredErrors>
    <ignoredError sqref="O13 R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topLeftCell="A37" workbookViewId="0">
      <selection activeCell="C52" sqref="C52"/>
    </sheetView>
  </sheetViews>
  <sheetFormatPr defaultRowHeight="15"/>
  <sheetData>
    <row r="2" spans="1:10">
      <c r="H2" s="28" t="s">
        <v>212</v>
      </c>
    </row>
    <row r="4" spans="1:10">
      <c r="B4" s="11"/>
      <c r="D4" s="22"/>
    </row>
    <row r="5" spans="1:10" ht="15.75">
      <c r="A5" s="26" t="s">
        <v>211</v>
      </c>
      <c r="B5" s="11"/>
      <c r="D5" s="22"/>
    </row>
    <row r="6" spans="1:10">
      <c r="B6" s="17"/>
    </row>
    <row r="7" spans="1:10">
      <c r="A7" s="3">
        <v>1</v>
      </c>
      <c r="B7" s="17">
        <v>0.61</v>
      </c>
      <c r="C7" t="s">
        <v>210</v>
      </c>
      <c r="J7" s="27"/>
    </row>
    <row r="8" spans="1:10">
      <c r="A8" s="5">
        <v>2</v>
      </c>
      <c r="B8" s="17">
        <v>0.39</v>
      </c>
      <c r="C8" t="s">
        <v>209</v>
      </c>
    </row>
    <row r="9" spans="1:10">
      <c r="B9" s="17"/>
    </row>
    <row r="11" spans="1:10">
      <c r="A11" s="5"/>
      <c r="B11" s="11"/>
    </row>
    <row r="12" spans="1:10">
      <c r="A12" s="5"/>
      <c r="B12" s="11"/>
    </row>
    <row r="13" spans="1:10">
      <c r="A13" s="16"/>
      <c r="B13" s="17"/>
    </row>
    <row r="14" spans="1:10">
      <c r="A14" s="5"/>
      <c r="B14" s="11"/>
    </row>
    <row r="15" spans="1:10">
      <c r="A15" s="16"/>
      <c r="B15" s="17"/>
    </row>
    <row r="16" spans="1:10">
      <c r="A16" s="16"/>
      <c r="B16" s="17"/>
    </row>
    <row r="28" spans="1:1">
      <c r="A28" t="s">
        <v>208</v>
      </c>
    </row>
    <row r="29" spans="1:1">
      <c r="A29" t="s">
        <v>207</v>
      </c>
    </row>
    <row r="32" spans="1:1" ht="15.75">
      <c r="A32" s="26" t="s">
        <v>206</v>
      </c>
    </row>
    <row r="34" spans="1:3">
      <c r="A34" s="3">
        <v>1</v>
      </c>
      <c r="B34" s="17">
        <v>0.75</v>
      </c>
      <c r="C34" t="s">
        <v>205</v>
      </c>
    </row>
    <row r="35" spans="1:3">
      <c r="A35" s="5">
        <v>2</v>
      </c>
      <c r="B35" s="17">
        <v>0.25</v>
      </c>
      <c r="C35" t="s">
        <v>204</v>
      </c>
    </row>
    <row r="55" spans="1:6">
      <c r="A55" t="s">
        <v>203</v>
      </c>
    </row>
    <row r="56" spans="1:6">
      <c r="A56" t="s">
        <v>202</v>
      </c>
    </row>
    <row r="60" spans="1:6" ht="15.75">
      <c r="A60" s="26" t="s">
        <v>201</v>
      </c>
    </row>
    <row r="62" spans="1:6">
      <c r="A62" s="3">
        <v>1</v>
      </c>
      <c r="B62" s="17">
        <v>0.08</v>
      </c>
      <c r="C62" t="s">
        <v>200</v>
      </c>
      <c r="D62" s="22"/>
      <c r="E62" s="22"/>
      <c r="F62" s="22"/>
    </row>
    <row r="63" spans="1:6">
      <c r="A63" s="5">
        <v>2</v>
      </c>
      <c r="B63" s="17">
        <v>0.7</v>
      </c>
      <c r="C63" t="s">
        <v>199</v>
      </c>
      <c r="D63" s="22"/>
      <c r="E63" s="22"/>
      <c r="F63" s="22"/>
    </row>
    <row r="64" spans="1:6">
      <c r="A64" s="25">
        <v>3</v>
      </c>
      <c r="B64" s="17">
        <v>0.16</v>
      </c>
      <c r="C64" t="s">
        <v>198</v>
      </c>
      <c r="E64" s="22"/>
      <c r="F64" s="22"/>
    </row>
    <row r="65" spans="1:5">
      <c r="A65" s="24">
        <v>4</v>
      </c>
      <c r="B65" s="17">
        <v>0.17</v>
      </c>
      <c r="C65" t="s">
        <v>197</v>
      </c>
      <c r="E65" s="22"/>
    </row>
    <row r="66" spans="1:5">
      <c r="A66" s="16"/>
      <c r="E66" s="22"/>
    </row>
    <row r="67" spans="1:5">
      <c r="A67" s="16"/>
      <c r="E67" s="22"/>
    </row>
    <row r="68" spans="1:5">
      <c r="A68" s="16"/>
      <c r="E68" s="22"/>
    </row>
    <row r="69" spans="1:5">
      <c r="A69" s="16"/>
      <c r="E69" s="22"/>
    </row>
    <row r="70" spans="1:5">
      <c r="A70" s="16"/>
      <c r="E70" s="22"/>
    </row>
    <row r="71" spans="1:5">
      <c r="A71" s="16"/>
      <c r="E71" s="22"/>
    </row>
    <row r="72" spans="1:5">
      <c r="A72" s="16"/>
      <c r="E72" s="22"/>
    </row>
    <row r="73" spans="1:5">
      <c r="A73" s="16"/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Risp.Altro</vt:lpstr>
      <vt:lpstr>Grafici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2016-06-10T10:48:55Z</dcterms:modified>
</cp:coreProperties>
</file>